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5" windowWidth="15480" windowHeight="11640" activeTab="1"/>
  </bookViews>
  <sheets>
    <sheet name="DATA" sheetId="1" r:id="rId1"/>
    <sheet name="GRAPHS" sheetId="2" r:id="rId2"/>
    <sheet name="INSTRUCTIONS" sheetId="3" r:id="rId3"/>
    <sheet name="FIELD SHEET" sheetId="4" r:id="rId4"/>
  </sheets>
  <definedNames>
    <definedName name="_xlnm.Print_Area" localSheetId="0">'DATA'!$A$1:$P$54</definedName>
    <definedName name="_xlnm.Print_Area" localSheetId="3">'FIELD SHEET'!$A$1:$P$36</definedName>
    <definedName name="_xlnm.Print_Area" localSheetId="1">'GRAPHS'!$E$5:$K$45</definedName>
    <definedName name="_xlnm.Print_Area" localSheetId="2">'INSTRUCTIONS'!$A$1:$A$56</definedName>
  </definedNames>
  <calcPr fullCalcOnLoad="1"/>
</workbook>
</file>

<file path=xl/sharedStrings.xml><?xml version="1.0" encoding="utf-8"?>
<sst xmlns="http://schemas.openxmlformats.org/spreadsheetml/2006/main" count="408" uniqueCount="119">
  <si>
    <t>Bear in mind that what we are most interested in is whether changes on the coral reef are ecologically significant, and in some circumstances it may be enough just to look at the graphs.</t>
  </si>
  <si>
    <t>For a really basic, but very good, stats primer, try "The Statistical Sleuth - A Course in Methods of Data Analysis", by F. Ramsey and D. Schafer, 2002, Duxbury Press.</t>
  </si>
  <si>
    <t>For ANOVAs, try "Experiments in ecology: their logical design and interpretation using analysis of variance" by A. J. Underwood, 1997, Cambridge University Press.</t>
  </si>
  <si>
    <t>For general stats, "Experimental Design and Data Analysis for Biologists", by G. P. Quinn and M. J. Keough, 2002, Cambridge University Press.</t>
  </si>
  <si>
    <t xml:space="preserve">5. You may have entered a code wrongly  - first check this. If all the codes look right, you may have put a space after the code letters. </t>
  </si>
  <si>
    <t>HOW TO INTERPRET THE GRAPHS</t>
  </si>
  <si>
    <t>This page is ready to print</t>
  </si>
  <si>
    <t>If it is important for you to determine if differences are statistically significantly different, you will need to do further statistical tests e.g. t-test or ANOVA for data with a normal distribution, and non-parametric tests such as Kruskal-Wallis or Mann-Whitney U test for data with non-normal distributions. Should statistical differences be found, post hoc tests may be required to determine where statistical differences lie.</t>
  </si>
  <si>
    <t>Enter the Substrate Codes into the white boxes below - just like your field sheet.</t>
  </si>
  <si>
    <t>What happens if the segment totals are less than 40?</t>
  </si>
  <si>
    <t>Substrate Code</t>
  </si>
  <si>
    <t xml:space="preserve">HC   hard coral  </t>
  </si>
  <si>
    <t>SC   soft coral</t>
  </si>
  <si>
    <t>RKC recently killed coral</t>
  </si>
  <si>
    <r>
      <t xml:space="preserve">2. All you have to do is enter the site name, date and depth of the survey by replacing the words in </t>
    </r>
    <r>
      <rPr>
        <sz val="12"/>
        <color indexed="12"/>
        <rFont val="Arial"/>
        <family val="0"/>
      </rPr>
      <t xml:space="preserve">blue </t>
    </r>
    <r>
      <rPr>
        <sz val="12"/>
        <rFont val="Arial"/>
        <family val="0"/>
      </rPr>
      <t>on the graph title. You can then change the blue writing to black by selecting the text and using the text colour button in the formatting toolbar.</t>
    </r>
  </si>
  <si>
    <t>3. This page is ready to print, or you can select the graphs you want and copy them into a Word document.</t>
  </si>
  <si>
    <t>HOW TO SEND THE DATA</t>
  </si>
  <si>
    <t>1. First you need to name the data sheet. Please use our standard format:</t>
  </si>
  <si>
    <t>2. Please send these sheets to rcdata@reefcheck.org</t>
  </si>
  <si>
    <t>For example, if we did a survey at Paradise Reef on December 13, 2002 at 3m and 11m:</t>
  </si>
  <si>
    <t>site name, date (dd-mm-yy), datasheet type (site, belt, or line), depth (s or m for shallow, 2 – 6 m, or medium &gt;6 – 12  m).  Site description sheet should just have: site name date (dd-mm-yy) site</t>
  </si>
  <si>
    <t>THIS PAGE IS READY TO PRINT: GRAPHS ONLY.</t>
  </si>
  <si>
    <t>HOW TO USE THE DATA SHEET</t>
  </si>
  <si>
    <t>Please check you have entered the data correctly</t>
  </si>
  <si>
    <t>HOW TO ANALYSE THE DATA</t>
  </si>
  <si>
    <r>
      <t xml:space="preserve">1. Enter your data into the white boxes on the </t>
    </r>
    <r>
      <rPr>
        <b/>
        <u val="single"/>
        <sz val="12"/>
        <rFont val="Arial"/>
        <family val="0"/>
      </rPr>
      <t>DATA</t>
    </r>
    <r>
      <rPr>
        <sz val="12"/>
        <rFont val="Arial"/>
        <family val="0"/>
      </rPr>
      <t xml:space="preserve"> worksheet. You will find that you can't type anywhere else because the rest of the sheet is locked.</t>
    </r>
  </si>
  <si>
    <t>2. Use the substrate codes provided but ensure there is no space after the code letters or the computer program will not recognise the code</t>
  </si>
  <si>
    <t xml:space="preserve">3. For each transect segment, check that the total columns add up to 40. This is coloured in red for you. </t>
  </si>
  <si>
    <t>4. We'd also like you to double check that all of the codes were entered in correctly from the spreadsheet.</t>
  </si>
  <si>
    <t xml:space="preserve">NIA  nutrient indicator algae </t>
  </si>
  <si>
    <t>SP   sponge</t>
  </si>
  <si>
    <t xml:space="preserve">RC   rock </t>
  </si>
  <si>
    <t xml:space="preserve">RB   rubble  </t>
  </si>
  <si>
    <t xml:space="preserve">SD   sand </t>
  </si>
  <si>
    <t>SI     silt/clay</t>
  </si>
  <si>
    <t>OT   other</t>
  </si>
  <si>
    <t>This page is ready to print.</t>
  </si>
  <si>
    <r>
      <t xml:space="preserve">PLEASE SELECT WHICH GRAPHS YOU WANT TO USE FROM THE FOLLOWING OPTIONS AND COMPLETE THE TITLE WHERE INDICATED IN </t>
    </r>
    <r>
      <rPr>
        <sz val="10"/>
        <color indexed="48"/>
        <rFont val="Arial"/>
        <family val="0"/>
      </rPr>
      <t>BLUE</t>
    </r>
    <r>
      <rPr>
        <sz val="10"/>
        <color indexed="10"/>
        <rFont val="Arial"/>
        <family val="0"/>
      </rPr>
      <t xml:space="preserve">.                                                                                                                                                                                                                       </t>
    </r>
  </si>
  <si>
    <t>Site name:</t>
  </si>
  <si>
    <t>Depth:</t>
  </si>
  <si>
    <t>Date:</t>
  </si>
  <si>
    <t xml:space="preserve">Data recorded by:  </t>
  </si>
  <si>
    <t>Time:</t>
  </si>
  <si>
    <t xml:space="preserve">       </t>
  </si>
  <si>
    <t xml:space="preserve">      </t>
  </si>
  <si>
    <t xml:space="preserve">        </t>
  </si>
  <si>
    <t xml:space="preserve">                 </t>
  </si>
  <si>
    <t xml:space="preserve">         </t>
  </si>
  <si>
    <t>(For first segment, if start point is 0 m, last point is 19.5 m)</t>
  </si>
  <si>
    <t>SEGMENT 1</t>
  </si>
  <si>
    <t>SEGMENT 2</t>
  </si>
  <si>
    <t>SEGMENT 3</t>
  </si>
  <si>
    <t>SEGMENT 4</t>
  </si>
  <si>
    <t>0 - 19.5 m</t>
  </si>
  <si>
    <t>25 - 44.5 m</t>
  </si>
  <si>
    <t>50 - 69.5 m</t>
  </si>
  <si>
    <t>75 - 94.5 m</t>
  </si>
  <si>
    <t>DO NOT TYPE DATA BELOW THIS LINE</t>
  </si>
  <si>
    <t>Total S1</t>
  </si>
  <si>
    <t>Total S2</t>
  </si>
  <si>
    <t>Total S3</t>
  </si>
  <si>
    <t>Total S4</t>
  </si>
  <si>
    <t xml:space="preserve">Grand total </t>
  </si>
  <si>
    <t xml:space="preserve">Mean </t>
  </si>
  <si>
    <t>SD</t>
  </si>
  <si>
    <t>HC</t>
  </si>
  <si>
    <t>SC</t>
  </si>
  <si>
    <t>RKC</t>
  </si>
  <si>
    <t>SP</t>
  </si>
  <si>
    <t>RC</t>
  </si>
  <si>
    <t>RB</t>
  </si>
  <si>
    <t>SI</t>
  </si>
  <si>
    <t>OT</t>
  </si>
  <si>
    <t>#</t>
  </si>
  <si>
    <t>Comments:</t>
  </si>
  <si>
    <t xml:space="preserve">Country/Island: </t>
  </si>
  <si>
    <t>TS/TL:</t>
  </si>
  <si>
    <t>NIA</t>
  </si>
  <si>
    <t>%</t>
  </si>
  <si>
    <t>SE</t>
  </si>
  <si>
    <t>Live reef cover</t>
  </si>
  <si>
    <t>Non-living reef cover</t>
  </si>
  <si>
    <t>Check the Total = 100</t>
  </si>
  <si>
    <t>PLEASE TURN TO THE GRAPHS TAB</t>
  </si>
  <si>
    <r>
      <t xml:space="preserve">HC  </t>
    </r>
    <r>
      <rPr>
        <sz val="11"/>
        <rFont val="Arial"/>
        <family val="0"/>
      </rPr>
      <t xml:space="preserve"> hard coral  </t>
    </r>
  </si>
  <si>
    <r>
      <t xml:space="preserve">SC   </t>
    </r>
    <r>
      <rPr>
        <sz val="11"/>
        <rFont val="Arial"/>
        <family val="0"/>
      </rPr>
      <t>soft coral</t>
    </r>
  </si>
  <si>
    <r>
      <t>RKC</t>
    </r>
    <r>
      <rPr>
        <sz val="11"/>
        <rFont val="Arial"/>
        <family val="0"/>
      </rPr>
      <t xml:space="preserve"> recently killed coral</t>
    </r>
  </si>
  <si>
    <r>
      <t xml:space="preserve">NIA  </t>
    </r>
    <r>
      <rPr>
        <sz val="11"/>
        <rFont val="Arial"/>
        <family val="0"/>
      </rPr>
      <t>nutrient indicator algae</t>
    </r>
  </si>
  <si>
    <r>
      <t xml:space="preserve">SP   </t>
    </r>
    <r>
      <rPr>
        <sz val="11"/>
        <rFont val="Arial"/>
        <family val="0"/>
      </rPr>
      <t>sponge</t>
    </r>
  </si>
  <si>
    <r>
      <t xml:space="preserve">RC   </t>
    </r>
    <r>
      <rPr>
        <sz val="11"/>
        <rFont val="Arial"/>
        <family val="0"/>
      </rPr>
      <t xml:space="preserve">rock </t>
    </r>
  </si>
  <si>
    <r>
      <t xml:space="preserve">RB  </t>
    </r>
    <r>
      <rPr>
        <sz val="11"/>
        <rFont val="Arial"/>
        <family val="0"/>
      </rPr>
      <t xml:space="preserve"> rubble  </t>
    </r>
  </si>
  <si>
    <r>
      <t xml:space="preserve">SD   </t>
    </r>
    <r>
      <rPr>
        <sz val="11"/>
        <rFont val="Arial"/>
        <family val="0"/>
      </rPr>
      <t xml:space="preserve">sand </t>
    </r>
  </si>
  <si>
    <r>
      <t xml:space="preserve">SI     </t>
    </r>
    <r>
      <rPr>
        <sz val="11"/>
        <rFont val="Arial"/>
        <family val="0"/>
      </rPr>
      <t>silt/clay</t>
    </r>
  </si>
  <si>
    <r>
      <t xml:space="preserve">OT   </t>
    </r>
    <r>
      <rPr>
        <sz val="11"/>
        <rFont val="Arial"/>
        <family val="0"/>
      </rPr>
      <t>other</t>
    </r>
  </si>
  <si>
    <t>TOTALS MUST = 40 FOR EACH SEGMENT</t>
  </si>
  <si>
    <t>FILL IN WHITE BOXES ONLY</t>
  </si>
  <si>
    <t xml:space="preserve">Reef Check Summary Graphs </t>
  </si>
  <si>
    <t>Paradise 13-12-02 site</t>
  </si>
  <si>
    <t>Paradise 13-12-02 belt s</t>
  </si>
  <si>
    <t>Paradise 13-12-02 belt m</t>
  </si>
  <si>
    <t>Paradise 13-12-02 line s</t>
  </si>
  <si>
    <t>Paradise 13-12-02 line m</t>
  </si>
  <si>
    <t>Note that there are 5 files associated with a complete Reef Check survey done at two depths at one site.</t>
  </si>
  <si>
    <t xml:space="preserve">TO CHANGE THE TEXT TO BLACK, SELECT THE TEXT, GO TO THE TEXT COLOUR BOX IN THE FORMATTING TOOLBAR AND SELECT BLACK. </t>
  </si>
  <si>
    <t>DO NOT TYPE IN THE BOXES BELOW</t>
  </si>
  <si>
    <t>Reef Check Summary Data</t>
  </si>
  <si>
    <t>6. When you have finished entering the data, this page is ready to print</t>
  </si>
  <si>
    <r>
      <t xml:space="preserve">1. As you enter your data, graphs are produced simultaneously and automatically on the </t>
    </r>
    <r>
      <rPr>
        <b/>
        <u val="single"/>
        <sz val="12"/>
        <rFont val="Arial"/>
        <family val="0"/>
      </rPr>
      <t>GRAPHS</t>
    </r>
    <r>
      <rPr>
        <sz val="12"/>
        <rFont val="Arial"/>
        <family val="0"/>
      </rPr>
      <t xml:space="preserve"> worksheet. </t>
    </r>
  </si>
  <si>
    <t>The substrate graphs show the percentage of the sea floor covered by the Reef Check substrate categories. The bars on each of the column graphs are called "error bars" and represent the Standard Error (SE). The SE tells us to what degree our data represents the real world (how accurately our sample mean estimates the population mean). Where SE is low,  the data are precise and closely represent the true population of where you sampled on the coral reef. Where SE is high, the data do not precisely represent the real world. To increase precision, and decrease your SE, more replicates (more Reef Check transects) can be done.</t>
  </si>
  <si>
    <t>Where these SE error bars overlap with one another, the differences in the percent cover are not statistically significant (regardless of how different the means may be). Where these SE error bars do not overlap, the differences in the percentage cover of substrates MAY be statistically significantly different.</t>
  </si>
  <si>
    <t>Another useful measure to help us interpret our data is the Standard Deviation (SD), calculated on the DATA worksheet. The SD tells us how widely the distribution of observations are distributed around the mean - or how variable our sample is. However, the SD does not tell us how closely the sample mean estimates the population mean.</t>
  </si>
  <si>
    <t>Useful Publications:</t>
  </si>
  <si>
    <t>What percentage of recorded RKC is a result of bleaching?</t>
  </si>
  <si>
    <t>Dominicus</t>
  </si>
  <si>
    <t>43 feet</t>
  </si>
  <si>
    <t>Joe Power</t>
  </si>
  <si>
    <t>Dom. Rep.</t>
  </si>
  <si>
    <t>Soledad Carballo</t>
  </si>
  <si>
    <r>
      <t xml:space="preserve">Mean Percent cover of Substrate for </t>
    </r>
    <r>
      <rPr>
        <b/>
        <u val="single"/>
        <sz val="12"/>
        <color indexed="48"/>
        <rFont val="Arial"/>
        <family val="0"/>
      </rPr>
      <t>Dominicus, 43 ft., 02-06-08</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</si>
</sst>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3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0.25"/>
      <name val="Arial Narrow"/>
      <family val="0"/>
    </font>
    <font>
      <b/>
      <sz val="11"/>
      <name val="Arial"/>
      <family val="0"/>
    </font>
    <font>
      <sz val="11"/>
      <name val="Arial"/>
      <family val="0"/>
    </font>
    <font>
      <b/>
      <sz val="11"/>
      <color indexed="10"/>
      <name val="Arial"/>
      <family val="0"/>
    </font>
    <font>
      <b/>
      <sz val="10.5"/>
      <name val="Arial Narrow"/>
      <family val="0"/>
    </font>
    <font>
      <b/>
      <sz val="10"/>
      <name val="Arial Narrow"/>
      <family val="0"/>
    </font>
    <font>
      <b/>
      <u val="single"/>
      <sz val="14"/>
      <color indexed="10"/>
      <name val="Arial Narrow"/>
      <family val="0"/>
    </font>
    <font>
      <b/>
      <u val="single"/>
      <sz val="14"/>
      <name val="Arial Narrow"/>
      <family val="0"/>
    </font>
    <font>
      <b/>
      <sz val="8.75"/>
      <name val="Arial Narrow"/>
      <family val="0"/>
    </font>
    <font>
      <b/>
      <sz val="5.25"/>
      <name val="Arial Narrow"/>
      <family val="0"/>
    </font>
    <font>
      <b/>
      <sz val="10.5"/>
      <color indexed="10"/>
      <name val="Arial Narrow"/>
      <family val="0"/>
    </font>
    <font>
      <b/>
      <sz val="8.5"/>
      <name val="Arial Narrow"/>
      <family val="0"/>
    </font>
    <font>
      <sz val="10"/>
      <color indexed="10"/>
      <name val="Arial"/>
      <family val="0"/>
    </font>
    <font>
      <sz val="10"/>
      <name val="Arial Narrow"/>
      <family val="0"/>
    </font>
    <font>
      <sz val="12"/>
      <name val="Arial"/>
      <family val="0"/>
    </font>
    <font>
      <b/>
      <u val="single"/>
      <sz val="12"/>
      <name val="Arial"/>
      <family val="0"/>
    </font>
    <font>
      <b/>
      <sz val="10"/>
      <color indexed="10"/>
      <name val="Arial"/>
      <family val="0"/>
    </font>
    <font>
      <b/>
      <u val="single"/>
      <sz val="12"/>
      <color indexed="48"/>
      <name val="Arial"/>
      <family val="0"/>
    </font>
    <font>
      <b/>
      <sz val="10.25"/>
      <color indexed="48"/>
      <name val="Arial Narrow"/>
      <family val="0"/>
    </font>
    <font>
      <b/>
      <sz val="10.5"/>
      <color indexed="48"/>
      <name val="Arial Narrow"/>
      <family val="0"/>
    </font>
    <font>
      <sz val="10"/>
      <color indexed="48"/>
      <name val="Arial"/>
      <family val="0"/>
    </font>
    <font>
      <b/>
      <u val="single"/>
      <sz val="11"/>
      <name val="Arial"/>
      <family val="0"/>
    </font>
    <font>
      <sz val="14"/>
      <name val="Arial Narrow"/>
      <family val="0"/>
    </font>
    <font>
      <sz val="12"/>
      <color indexed="10"/>
      <name val="Arial"/>
      <family val="0"/>
    </font>
    <font>
      <u val="single"/>
      <sz val="12"/>
      <color indexed="10"/>
      <name val="Arial"/>
      <family val="0"/>
    </font>
    <font>
      <u val="single"/>
      <sz val="10"/>
      <name val="Arial"/>
      <family val="0"/>
    </font>
    <font>
      <sz val="12"/>
      <color indexed="12"/>
      <name val="Arial"/>
      <family val="0"/>
    </font>
    <font>
      <b/>
      <i/>
      <sz val="11"/>
      <name val="Arial"/>
      <family val="0"/>
    </font>
    <font>
      <b/>
      <sz val="12"/>
      <name val="Arial"/>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2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7" fillId="2" borderId="1" xfId="0" applyFont="1" applyFill="1" applyBorder="1" applyAlignment="1" applyProtection="1">
      <alignment/>
      <protection/>
    </xf>
    <xf numFmtId="0" fontId="8" fillId="2" borderId="2" xfId="0" applyFont="1" applyFill="1" applyBorder="1" applyAlignment="1" applyProtection="1">
      <alignment horizontal="left"/>
      <protection/>
    </xf>
    <xf numFmtId="0" fontId="8" fillId="2" borderId="2" xfId="0" applyFont="1" applyFill="1" applyBorder="1" applyAlignment="1" applyProtection="1">
      <alignment/>
      <protection/>
    </xf>
    <xf numFmtId="0" fontId="0" fillId="3" borderId="0" xfId="0" applyFont="1" applyFill="1" applyAlignment="1">
      <alignment/>
    </xf>
    <xf numFmtId="0" fontId="0" fillId="0" borderId="0" xfId="0" applyFont="1" applyAlignment="1">
      <alignment/>
    </xf>
    <xf numFmtId="0" fontId="8" fillId="0" borderId="0" xfId="0" applyFont="1" applyAlignment="1" applyProtection="1">
      <alignment/>
      <protection/>
    </xf>
    <xf numFmtId="0" fontId="0" fillId="2" borderId="0"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protection/>
    </xf>
    <xf numFmtId="0" fontId="8" fillId="2" borderId="3" xfId="0" applyFont="1" applyFill="1" applyBorder="1" applyAlignment="1" applyProtection="1">
      <alignment horizontal="left"/>
      <protection/>
    </xf>
    <xf numFmtId="0" fontId="0" fillId="2" borderId="0" xfId="0" applyFont="1" applyFill="1" applyBorder="1" applyAlignment="1" applyProtection="1">
      <alignment/>
      <protection/>
    </xf>
    <xf numFmtId="20" fontId="8" fillId="2" borderId="0" xfId="0" applyNumberFormat="1" applyFont="1" applyFill="1" applyBorder="1" applyAlignment="1" applyProtection="1">
      <alignment horizontal="left"/>
      <protection/>
    </xf>
    <xf numFmtId="0" fontId="7" fillId="2" borderId="3"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3" xfId="0" applyFont="1" applyFill="1" applyBorder="1" applyAlignment="1" applyProtection="1">
      <alignment/>
      <protection/>
    </xf>
    <xf numFmtId="0" fontId="7" fillId="2" borderId="0" xfId="0" applyFont="1" applyFill="1" applyBorder="1" applyAlignment="1" applyProtection="1">
      <alignment/>
      <protection/>
    </xf>
    <xf numFmtId="0" fontId="8" fillId="2" borderId="0" xfId="0" applyFont="1" applyFill="1" applyBorder="1" applyAlignment="1" applyProtection="1">
      <alignment/>
      <protection/>
    </xf>
    <xf numFmtId="0" fontId="0" fillId="0" borderId="0" xfId="0" applyFont="1" applyAlignment="1" applyProtection="1">
      <alignment/>
      <protection/>
    </xf>
    <xf numFmtId="0" fontId="7" fillId="2" borderId="4" xfId="0" applyFont="1" applyFill="1" applyBorder="1" applyAlignment="1" applyProtection="1">
      <alignment horizontal="centerContinuous"/>
      <protection/>
    </xf>
    <xf numFmtId="0" fontId="7" fillId="2" borderId="5" xfId="0" applyFont="1" applyFill="1" applyBorder="1" applyAlignment="1" applyProtection="1">
      <alignment horizontal="centerContinuous"/>
      <protection/>
    </xf>
    <xf numFmtId="0" fontId="7" fillId="2" borderId="6" xfId="0" applyFont="1" applyFill="1" applyBorder="1" applyAlignment="1" applyProtection="1">
      <alignment horizontal="centerContinuous"/>
      <protection/>
    </xf>
    <xf numFmtId="0" fontId="7" fillId="0" borderId="0" xfId="0" applyFont="1" applyAlignment="1" applyProtection="1">
      <alignment horizontal="left"/>
      <protection/>
    </xf>
    <xf numFmtId="0" fontId="0" fillId="0" borderId="0" xfId="0" applyFont="1" applyFill="1" applyBorder="1" applyAlignment="1" applyProtection="1">
      <alignment/>
      <protection locked="0"/>
    </xf>
    <xf numFmtId="0" fontId="8" fillId="2" borderId="1" xfId="0" applyFont="1" applyFill="1" applyBorder="1" applyAlignment="1" applyProtection="1">
      <alignment horizontal="left"/>
      <protection/>
    </xf>
    <xf numFmtId="0" fontId="8" fillId="2" borderId="7" xfId="0" applyFont="1" applyFill="1" applyBorder="1" applyAlignment="1" applyProtection="1">
      <alignment horizontal="left"/>
      <protection/>
    </xf>
    <xf numFmtId="0" fontId="8" fillId="2" borderId="8" xfId="0" applyFont="1" applyFill="1" applyBorder="1" applyAlignment="1" applyProtection="1">
      <alignment horizontal="left"/>
      <protection/>
    </xf>
    <xf numFmtId="0" fontId="8" fillId="3" borderId="0" xfId="0" applyFont="1" applyFill="1" applyBorder="1" applyAlignment="1" applyProtection="1">
      <alignment/>
      <protection/>
    </xf>
    <xf numFmtId="0" fontId="0" fillId="3" borderId="0" xfId="0" applyFont="1" applyFill="1" applyBorder="1" applyAlignment="1">
      <alignment/>
    </xf>
    <xf numFmtId="0" fontId="7" fillId="2" borderId="4" xfId="0" applyFont="1" applyFill="1" applyBorder="1" applyAlignment="1" applyProtection="1">
      <alignment horizontal="left"/>
      <protection/>
    </xf>
    <xf numFmtId="0" fontId="8" fillId="2" borderId="6" xfId="0" applyFont="1" applyFill="1" applyBorder="1" applyAlignment="1" applyProtection="1">
      <alignment horizontal="left"/>
      <protection/>
    </xf>
    <xf numFmtId="0" fontId="7" fillId="2" borderId="9"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0" fillId="2" borderId="6" xfId="0" applyFont="1" applyFill="1" applyBorder="1" applyAlignment="1" applyProtection="1">
      <alignment/>
      <protection/>
    </xf>
    <xf numFmtId="0" fontId="8" fillId="2" borderId="10" xfId="0" applyFont="1" applyFill="1" applyBorder="1" applyAlignment="1" applyProtection="1">
      <alignment/>
      <protection/>
    </xf>
    <xf numFmtId="0" fontId="8" fillId="2" borderId="10" xfId="0" applyFont="1" applyFill="1" applyBorder="1" applyAlignment="1" applyProtection="1">
      <alignment horizontal="left"/>
      <protection/>
    </xf>
    <xf numFmtId="0" fontId="8" fillId="2" borderId="11" xfId="0" applyFont="1" applyFill="1" applyBorder="1" applyAlignment="1" applyProtection="1">
      <alignment horizontal="left"/>
      <protection/>
    </xf>
    <xf numFmtId="0" fontId="8" fillId="2" borderId="3" xfId="0" applyFont="1" applyFill="1" applyBorder="1" applyAlignment="1" applyProtection="1">
      <alignment/>
      <protection/>
    </xf>
    <xf numFmtId="0" fontId="8" fillId="2" borderId="12" xfId="0" applyFont="1" applyFill="1" applyBorder="1" applyAlignment="1" applyProtection="1">
      <alignment horizontal="left"/>
      <protection/>
    </xf>
    <xf numFmtId="0" fontId="8" fillId="2" borderId="4" xfId="0" applyFont="1" applyFill="1" applyBorder="1" applyAlignment="1" applyProtection="1">
      <alignment horizontal="left"/>
      <protection/>
    </xf>
    <xf numFmtId="0" fontId="9" fillId="2" borderId="6" xfId="0" applyFont="1" applyFill="1" applyBorder="1" applyAlignment="1" applyProtection="1">
      <alignment horizontal="left"/>
      <protection/>
    </xf>
    <xf numFmtId="0" fontId="9" fillId="2" borderId="5"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6" xfId="0" applyFont="1" applyFill="1" applyBorder="1" applyAlignment="1" applyProtection="1">
      <alignment/>
      <protection/>
    </xf>
    <xf numFmtId="0" fontId="9" fillId="2" borderId="3" xfId="0" applyFont="1" applyFill="1" applyBorder="1" applyAlignment="1" applyProtection="1">
      <alignment horizontal="left"/>
      <protection/>
    </xf>
    <xf numFmtId="0" fontId="0" fillId="0" borderId="13" xfId="0" applyFont="1" applyBorder="1" applyAlignment="1" applyProtection="1">
      <alignment horizontal="left"/>
      <protection/>
    </xf>
    <xf numFmtId="0" fontId="0" fillId="0" borderId="0" xfId="0" applyFont="1" applyAlignment="1" applyProtection="1">
      <alignment horizontal="left"/>
      <protection/>
    </xf>
    <xf numFmtId="0" fontId="0" fillId="3" borderId="0" xfId="0" applyFont="1" applyFill="1" applyAlignment="1">
      <alignment/>
    </xf>
    <xf numFmtId="0" fontId="8" fillId="3" borderId="0" xfId="0" applyFont="1" applyFill="1" applyBorder="1" applyAlignment="1" applyProtection="1">
      <alignment horizontal="left"/>
      <protection/>
    </xf>
    <xf numFmtId="0" fontId="0" fillId="3" borderId="0" xfId="0" applyFont="1" applyFill="1" applyBorder="1" applyAlignment="1">
      <alignment/>
    </xf>
    <xf numFmtId="0" fontId="8" fillId="3" borderId="0" xfId="0" applyFont="1" applyFill="1" applyAlignment="1">
      <alignment/>
    </xf>
    <xf numFmtId="0" fontId="7" fillId="2" borderId="5" xfId="0" applyFont="1" applyFill="1" applyBorder="1" applyAlignment="1" applyProtection="1">
      <alignment/>
      <protection/>
    </xf>
    <xf numFmtId="0" fontId="8" fillId="2" borderId="14" xfId="0" applyFont="1" applyFill="1" applyBorder="1" applyAlignment="1" applyProtection="1">
      <alignment horizontal="left"/>
      <protection/>
    </xf>
    <xf numFmtId="0" fontId="8" fillId="2" borderId="14" xfId="0" applyFont="1" applyFill="1" applyBorder="1" applyAlignment="1" applyProtection="1">
      <alignment/>
      <protection/>
    </xf>
    <xf numFmtId="0" fontId="8" fillId="2" borderId="15" xfId="0" applyFont="1" applyFill="1" applyBorder="1" applyAlignment="1" applyProtection="1">
      <alignment/>
      <protection/>
    </xf>
    <xf numFmtId="0" fontId="8" fillId="2" borderId="15" xfId="0" applyFont="1" applyFill="1" applyBorder="1" applyAlignment="1" applyProtection="1">
      <alignment horizontal="left"/>
      <protection/>
    </xf>
    <xf numFmtId="0" fontId="8" fillId="2" borderId="16" xfId="0" applyFont="1" applyFill="1" applyBorder="1" applyAlignment="1" applyProtection="1">
      <alignment horizontal="left"/>
      <protection/>
    </xf>
    <xf numFmtId="0" fontId="8" fillId="2" borderId="8" xfId="0" applyFont="1" applyFill="1" applyBorder="1" applyAlignment="1" applyProtection="1">
      <alignment/>
      <protection/>
    </xf>
    <xf numFmtId="0" fontId="8" fillId="2" borderId="16" xfId="0" applyFont="1" applyFill="1" applyBorder="1" applyAlignment="1" applyProtection="1">
      <alignment/>
      <protection/>
    </xf>
    <xf numFmtId="0" fontId="9" fillId="2" borderId="4" xfId="0" applyFont="1" applyFill="1" applyBorder="1" applyAlignment="1">
      <alignment wrapText="1"/>
    </xf>
    <xf numFmtId="0" fontId="9" fillId="2" borderId="9" xfId="0" applyFont="1" applyFill="1" applyBorder="1" applyAlignment="1">
      <alignment/>
    </xf>
    <xf numFmtId="0" fontId="7" fillId="2" borderId="4" xfId="0" applyFont="1" applyFill="1" applyBorder="1" applyAlignment="1">
      <alignment wrapText="1"/>
    </xf>
    <xf numFmtId="0" fontId="7" fillId="2" borderId="9" xfId="0" applyFont="1" applyFill="1" applyBorder="1" applyAlignment="1">
      <alignment/>
    </xf>
    <xf numFmtId="0" fontId="7" fillId="2" borderId="6" xfId="0" applyFont="1" applyFill="1" applyBorder="1" applyAlignment="1">
      <alignment/>
    </xf>
    <xf numFmtId="0" fontId="8" fillId="2" borderId="14" xfId="0" applyFont="1" applyFill="1" applyBorder="1" applyAlignment="1">
      <alignment/>
    </xf>
    <xf numFmtId="0" fontId="8" fillId="2" borderId="15" xfId="0" applyFont="1" applyFill="1" applyBorder="1" applyAlignment="1">
      <alignment/>
    </xf>
    <xf numFmtId="0" fontId="8" fillId="2" borderId="16" xfId="0" applyFont="1" applyFill="1" applyBorder="1" applyAlignment="1">
      <alignment/>
    </xf>
    <xf numFmtId="0" fontId="7" fillId="2" borderId="9" xfId="0" applyFont="1" applyFill="1" applyBorder="1" applyAlignment="1">
      <alignment wrapText="1"/>
    </xf>
    <xf numFmtId="0" fontId="9" fillId="3" borderId="0" xfId="0" applyFont="1" applyFill="1" applyAlignment="1">
      <alignment/>
    </xf>
    <xf numFmtId="0" fontId="8" fillId="0" borderId="0" xfId="0" applyFont="1" applyAlignment="1">
      <alignment/>
    </xf>
    <xf numFmtId="0" fontId="19" fillId="3" borderId="0" xfId="0" applyFont="1" applyFill="1" applyAlignment="1">
      <alignment/>
    </xf>
    <xf numFmtId="0" fontId="0" fillId="3" borderId="3" xfId="0" applyFont="1" applyFill="1" applyBorder="1" applyAlignment="1">
      <alignment/>
    </xf>
    <xf numFmtId="0" fontId="0" fillId="3" borderId="10" xfId="0" applyFont="1" applyFill="1" applyBorder="1" applyAlignment="1">
      <alignment/>
    </xf>
    <xf numFmtId="0" fontId="0" fillId="3" borderId="3" xfId="0" applyFont="1" applyFill="1" applyBorder="1" applyAlignment="1">
      <alignment/>
    </xf>
    <xf numFmtId="0" fontId="0" fillId="3" borderId="10" xfId="0" applyFont="1" applyFill="1" applyBorder="1" applyAlignment="1">
      <alignment/>
    </xf>
    <xf numFmtId="0" fontId="0" fillId="3" borderId="7" xfId="0" applyFont="1" applyFill="1" applyBorder="1" applyAlignment="1">
      <alignment/>
    </xf>
    <xf numFmtId="0" fontId="0" fillId="3" borderId="8" xfId="0" applyFont="1" applyFill="1" applyBorder="1" applyAlignment="1">
      <alignment/>
    </xf>
    <xf numFmtId="0" fontId="0" fillId="3" borderId="12" xfId="0" applyFont="1" applyFill="1" applyBorder="1" applyAlignment="1">
      <alignment/>
    </xf>
    <xf numFmtId="0" fontId="8" fillId="2" borderId="11" xfId="0" applyFont="1" applyFill="1" applyBorder="1" applyAlignment="1" applyProtection="1">
      <alignment/>
      <protection/>
    </xf>
    <xf numFmtId="0" fontId="0" fillId="0" borderId="10" xfId="0" applyFont="1" applyFill="1" applyBorder="1" applyAlignment="1" applyProtection="1">
      <alignment/>
      <protection locked="0"/>
    </xf>
    <xf numFmtId="0" fontId="0" fillId="0" borderId="12" xfId="0" applyFont="1" applyFill="1" applyBorder="1" applyAlignment="1" applyProtection="1">
      <alignment/>
      <protection locked="0"/>
    </xf>
    <xf numFmtId="0" fontId="22" fillId="3" borderId="0" xfId="0" applyFont="1" applyFill="1" applyAlignment="1">
      <alignment/>
    </xf>
    <xf numFmtId="0" fontId="18" fillId="3" borderId="0" xfId="0" applyFont="1" applyFill="1" applyBorder="1" applyAlignment="1">
      <alignment/>
    </xf>
    <xf numFmtId="0" fontId="18" fillId="3" borderId="0" xfId="0" applyFont="1" applyFill="1" applyBorder="1" applyAlignment="1">
      <alignment wrapText="1"/>
    </xf>
    <xf numFmtId="0" fontId="9" fillId="3" borderId="0" xfId="0" applyFont="1" applyFill="1" applyBorder="1" applyAlignment="1">
      <alignment/>
    </xf>
    <xf numFmtId="0" fontId="0" fillId="3" borderId="0" xfId="0" applyFill="1" applyBorder="1" applyAlignment="1">
      <alignment wrapText="1"/>
    </xf>
    <xf numFmtId="0" fontId="7" fillId="2" borderId="9" xfId="0" applyFont="1" applyFill="1" applyBorder="1" applyAlignment="1" applyProtection="1">
      <alignment/>
      <protection/>
    </xf>
    <xf numFmtId="0" fontId="9" fillId="2" borderId="0" xfId="0" applyFont="1" applyFill="1" applyBorder="1" applyAlignment="1" applyProtection="1">
      <alignment horizontal="left"/>
      <protection/>
    </xf>
    <xf numFmtId="0" fontId="29" fillId="3" borderId="0" xfId="0" applyFont="1" applyFill="1" applyAlignment="1">
      <alignment wrapText="1"/>
    </xf>
    <xf numFmtId="0" fontId="20" fillId="3" borderId="0" xfId="0" applyFont="1" applyFill="1" applyAlignment="1">
      <alignment wrapText="1"/>
    </xf>
    <xf numFmtId="0" fontId="0" fillId="3" borderId="0" xfId="0" applyFill="1" applyAlignment="1">
      <alignment/>
    </xf>
    <xf numFmtId="0" fontId="9" fillId="2" borderId="0" xfId="0" applyFont="1" applyFill="1" applyBorder="1" applyAlignment="1" applyProtection="1">
      <alignment/>
      <protection/>
    </xf>
    <xf numFmtId="0" fontId="9" fillId="2" borderId="10" xfId="0" applyFont="1" applyFill="1" applyBorder="1" applyAlignment="1" applyProtection="1">
      <alignment/>
      <protection/>
    </xf>
    <xf numFmtId="0" fontId="22" fillId="3" borderId="0" xfId="0" applyFont="1" applyFill="1" applyBorder="1" applyAlignment="1">
      <alignment/>
    </xf>
    <xf numFmtId="0" fontId="9" fillId="3" borderId="0" xfId="0" applyFont="1" applyFill="1" applyBorder="1" applyAlignment="1" applyProtection="1">
      <alignment/>
      <protection/>
    </xf>
    <xf numFmtId="0" fontId="22" fillId="0" borderId="0" xfId="0" applyFont="1" applyAlignment="1">
      <alignment/>
    </xf>
    <xf numFmtId="0" fontId="9" fillId="0" borderId="0" xfId="0" applyFont="1" applyAlignment="1" applyProtection="1">
      <alignment/>
      <protection/>
    </xf>
    <xf numFmtId="0" fontId="27" fillId="2" borderId="0" xfId="0" applyFont="1" applyFill="1" applyBorder="1" applyAlignment="1" applyProtection="1">
      <alignment/>
      <protection/>
    </xf>
    <xf numFmtId="0" fontId="9" fillId="2" borderId="0" xfId="0" applyFont="1" applyFill="1" applyAlignment="1" applyProtection="1">
      <alignment/>
      <protection/>
    </xf>
    <xf numFmtId="0" fontId="0" fillId="3" borderId="0" xfId="0" applyFont="1" applyFill="1" applyAlignment="1" applyProtection="1">
      <alignment/>
      <protection/>
    </xf>
    <xf numFmtId="0" fontId="30" fillId="3" borderId="0" xfId="0" applyFont="1" applyFill="1" applyAlignment="1">
      <alignment wrapText="1"/>
    </xf>
    <xf numFmtId="0" fontId="31" fillId="3" borderId="0" xfId="0" applyFont="1" applyFill="1" applyAlignment="1">
      <alignment/>
    </xf>
    <xf numFmtId="0" fontId="20" fillId="3" borderId="0" xfId="0" applyFont="1" applyFill="1" applyAlignment="1">
      <alignment horizontal="justify" wrapText="1"/>
    </xf>
    <xf numFmtId="0" fontId="7" fillId="3" borderId="8" xfId="0" applyFont="1" applyFill="1" applyBorder="1" applyAlignment="1" applyProtection="1">
      <alignment/>
      <protection/>
    </xf>
    <xf numFmtId="0" fontId="7" fillId="3" borderId="8" xfId="0" applyFont="1" applyFill="1" applyBorder="1" applyAlignment="1" applyProtection="1">
      <alignment horizontal="left"/>
      <protection/>
    </xf>
    <xf numFmtId="0" fontId="7" fillId="3" borderId="0" xfId="0" applyFont="1" applyFill="1" applyAlignment="1" applyProtection="1">
      <alignment horizontal="left"/>
      <protection/>
    </xf>
    <xf numFmtId="0" fontId="7" fillId="3" borderId="0" xfId="0" applyFont="1" applyFill="1" applyAlignment="1">
      <alignment/>
    </xf>
    <xf numFmtId="0" fontId="7" fillId="3" borderId="0" xfId="0" applyFont="1" applyFill="1" applyAlignment="1" applyProtection="1">
      <alignment/>
      <protection/>
    </xf>
    <xf numFmtId="0" fontId="7" fillId="3" borderId="0" xfId="0" applyFont="1" applyFill="1" applyBorder="1" applyAlignment="1" applyProtection="1">
      <alignment horizontal="left"/>
      <protection/>
    </xf>
    <xf numFmtId="0" fontId="7" fillId="3" borderId="0" xfId="0" applyFont="1" applyFill="1" applyBorder="1" applyAlignment="1" applyProtection="1">
      <alignment/>
      <protection/>
    </xf>
    <xf numFmtId="20" fontId="7" fillId="3" borderId="0" xfId="0" applyNumberFormat="1" applyFont="1" applyFill="1" applyBorder="1" applyAlignment="1" applyProtection="1">
      <alignment horizontal="left"/>
      <protection/>
    </xf>
    <xf numFmtId="0" fontId="7" fillId="3" borderId="0" xfId="0" applyFont="1" applyFill="1" applyBorder="1" applyAlignment="1" applyProtection="1">
      <alignment/>
      <protection/>
    </xf>
    <xf numFmtId="0" fontId="7" fillId="3" borderId="0" xfId="0" applyFont="1" applyFill="1" applyBorder="1" applyAlignment="1" applyProtection="1">
      <alignment horizontal="centerContinuous"/>
      <protection/>
    </xf>
    <xf numFmtId="0" fontId="34" fillId="3" borderId="0" xfId="0" applyFont="1" applyFill="1" applyAlignment="1">
      <alignment/>
    </xf>
    <xf numFmtId="0" fontId="34" fillId="3" borderId="0" xfId="0" applyFont="1" applyFill="1" applyAlignment="1" applyProtection="1">
      <alignment/>
      <protection/>
    </xf>
    <xf numFmtId="0" fontId="34" fillId="3" borderId="1" xfId="0" applyFont="1" applyFill="1" applyBorder="1" applyAlignment="1" applyProtection="1">
      <alignment horizontal="centerContinuous"/>
      <protection/>
    </xf>
    <xf numFmtId="0" fontId="34" fillId="3" borderId="2" xfId="0" applyFont="1" applyFill="1" applyBorder="1" applyAlignment="1" applyProtection="1">
      <alignment horizontal="centerContinuous"/>
      <protection/>
    </xf>
    <xf numFmtId="0" fontId="34" fillId="3" borderId="11" xfId="0" applyFont="1" applyFill="1" applyBorder="1" applyAlignment="1" applyProtection="1">
      <alignment horizontal="centerContinuous"/>
      <protection/>
    </xf>
    <xf numFmtId="0" fontId="34" fillId="3" borderId="0" xfId="0" applyFont="1" applyFill="1" applyAlignment="1" applyProtection="1">
      <alignment horizontal="left"/>
      <protection/>
    </xf>
    <xf numFmtId="0" fontId="1" fillId="3" borderId="17" xfId="0" applyFont="1" applyFill="1" applyBorder="1" applyAlignment="1" applyProtection="1">
      <alignment horizontal="left"/>
      <protection/>
    </xf>
    <xf numFmtId="0" fontId="1" fillId="3" borderId="18" xfId="0" applyFont="1" applyFill="1" applyBorder="1" applyAlignment="1" applyProtection="1">
      <alignment/>
      <protection locked="0"/>
    </xf>
    <xf numFmtId="0" fontId="1" fillId="3" borderId="18" xfId="0" applyFont="1" applyFill="1" applyBorder="1" applyAlignment="1" applyProtection="1">
      <alignment horizontal="left"/>
      <protection/>
    </xf>
    <xf numFmtId="0" fontId="1" fillId="3" borderId="0" xfId="0" applyFont="1" applyFill="1" applyAlignment="1">
      <alignment/>
    </xf>
    <xf numFmtId="0" fontId="1" fillId="3" borderId="0" xfId="0" applyFont="1" applyFill="1" applyAlignment="1" applyProtection="1">
      <alignment/>
      <protection/>
    </xf>
    <xf numFmtId="0" fontId="1" fillId="3" borderId="19" xfId="0" applyFont="1" applyFill="1" applyBorder="1" applyAlignment="1" applyProtection="1">
      <alignment horizontal="left"/>
      <protection/>
    </xf>
    <xf numFmtId="0" fontId="1" fillId="3" borderId="20" xfId="0" applyFont="1" applyFill="1" applyBorder="1" applyAlignment="1" applyProtection="1">
      <alignment horizontal="left"/>
      <protection/>
    </xf>
    <xf numFmtId="0" fontId="1" fillId="3" borderId="21" xfId="0" applyFont="1" applyFill="1" applyBorder="1" applyAlignment="1" applyProtection="1">
      <alignment horizontal="left"/>
      <protection/>
    </xf>
    <xf numFmtId="0" fontId="1" fillId="3" borderId="22" xfId="0" applyFont="1" applyFill="1" applyBorder="1" applyAlignment="1" applyProtection="1">
      <alignment horizontal="left"/>
      <protection/>
    </xf>
    <xf numFmtId="0" fontId="34" fillId="3" borderId="13" xfId="0" applyFont="1" applyFill="1" applyBorder="1" applyAlignment="1" applyProtection="1">
      <alignment horizontal="left"/>
      <protection/>
    </xf>
    <xf numFmtId="0" fontId="0" fillId="2" borderId="10" xfId="0" applyFont="1" applyFill="1" applyBorder="1" applyAlignment="1" applyProtection="1">
      <alignment/>
      <protection/>
    </xf>
    <xf numFmtId="0" fontId="0" fillId="2" borderId="7" xfId="0" applyFont="1" applyFill="1" applyBorder="1" applyAlignment="1" applyProtection="1">
      <alignment/>
      <protection/>
    </xf>
    <xf numFmtId="0" fontId="0" fillId="2" borderId="8" xfId="0" applyFont="1" applyFill="1" applyBorder="1" applyAlignment="1" applyProtection="1">
      <alignment/>
      <protection/>
    </xf>
    <xf numFmtId="0" fontId="0" fillId="2" borderId="12" xfId="0" applyFont="1" applyFill="1" applyBorder="1" applyAlignment="1" applyProtection="1">
      <alignment/>
      <protection/>
    </xf>
    <xf numFmtId="0" fontId="0" fillId="3" borderId="0" xfId="0" applyFont="1" applyFill="1" applyBorder="1" applyAlignment="1">
      <alignment/>
    </xf>
    <xf numFmtId="0" fontId="0" fillId="3" borderId="0" xfId="0" applyFont="1" applyFill="1" applyAlignment="1">
      <alignment/>
    </xf>
    <xf numFmtId="0" fontId="8" fillId="3" borderId="0" xfId="0" applyFont="1" applyFill="1" applyAlignment="1" applyProtection="1">
      <alignment/>
      <protection/>
    </xf>
    <xf numFmtId="0" fontId="0" fillId="0" borderId="11" xfId="0" applyFont="1" applyFill="1" applyBorder="1" applyAlignment="1" applyProtection="1">
      <alignment/>
      <protection locked="0"/>
    </xf>
    <xf numFmtId="0" fontId="2" fillId="2" borderId="8" xfId="0" applyFont="1" applyFill="1" applyBorder="1" applyAlignment="1" applyProtection="1">
      <alignment horizontal="left"/>
      <protection/>
    </xf>
    <xf numFmtId="18"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7" fillId="2" borderId="3"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18" fillId="3" borderId="1" xfId="0" applyFont="1" applyFill="1" applyBorder="1" applyAlignment="1">
      <alignment wrapText="1"/>
    </xf>
    <xf numFmtId="0" fontId="0" fillId="0" borderId="2" xfId="0" applyBorder="1" applyAlignment="1">
      <alignment wrapText="1"/>
    </xf>
    <xf numFmtId="0" fontId="0" fillId="2" borderId="2" xfId="0" applyFont="1" applyFill="1" applyBorder="1" applyAlignment="1" applyProtection="1">
      <alignment horizontal="left"/>
      <protection/>
    </xf>
    <xf numFmtId="0" fontId="2" fillId="2" borderId="7" xfId="0" applyFont="1" applyFill="1" applyBorder="1" applyAlignment="1" applyProtection="1">
      <alignment horizontal="left"/>
      <protection/>
    </xf>
    <xf numFmtId="0" fontId="8" fillId="0" borderId="2" xfId="0" applyFont="1" applyFill="1" applyBorder="1" applyAlignment="1" applyProtection="1">
      <alignment horizontal="center"/>
      <protection locked="0"/>
    </xf>
    <xf numFmtId="0" fontId="0" fillId="0" borderId="2" xfId="0" applyBorder="1" applyAlignment="1" applyProtection="1">
      <alignment horizontal="center"/>
      <protection locked="0"/>
    </xf>
    <xf numFmtId="14" fontId="8"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9" fillId="3" borderId="0" xfId="0" applyFont="1" applyFill="1" applyAlignment="1">
      <alignment wrapText="1"/>
    </xf>
    <xf numFmtId="0" fontId="7" fillId="0" borderId="0" xfId="0" applyFont="1" applyAlignment="1">
      <alignment wrapText="1"/>
    </xf>
    <xf numFmtId="0" fontId="9" fillId="2" borderId="3" xfId="0" applyFont="1" applyFill="1" applyBorder="1" applyAlignment="1" applyProtection="1">
      <alignment horizontal="left"/>
      <protection/>
    </xf>
    <xf numFmtId="0" fontId="9" fillId="2" borderId="0" xfId="0" applyFont="1" applyFill="1" applyBorder="1" applyAlignment="1" applyProtection="1">
      <alignment horizontal="left"/>
      <protection/>
    </xf>
    <xf numFmtId="0" fontId="0" fillId="0" borderId="0" xfId="0" applyAlignment="1" applyProtection="1">
      <alignment/>
      <protection/>
    </xf>
    <xf numFmtId="0" fontId="0" fillId="0" borderId="10" xfId="0" applyBorder="1" applyAlignment="1" applyProtection="1">
      <alignment/>
      <protection/>
    </xf>
    <xf numFmtId="0" fontId="8" fillId="2" borderId="3"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0" borderId="0" xfId="0" applyFont="1" applyAlignment="1" applyProtection="1">
      <alignment horizontal="center"/>
      <protection locked="0"/>
    </xf>
    <xf numFmtId="0" fontId="7" fillId="2" borderId="4" xfId="0" applyFont="1" applyFill="1" applyBorder="1" applyAlignment="1" applyProtection="1">
      <alignment horizontal="center"/>
      <protection/>
    </xf>
    <xf numFmtId="0" fontId="7" fillId="2" borderId="5" xfId="0" applyFont="1" applyFill="1" applyBorder="1" applyAlignment="1" applyProtection="1">
      <alignment horizontal="center"/>
      <protection/>
    </xf>
    <xf numFmtId="0" fontId="7" fillId="2" borderId="6" xfId="0" applyFont="1" applyFill="1" applyBorder="1" applyAlignment="1" applyProtection="1">
      <alignment horizontal="center"/>
      <protection/>
    </xf>
    <xf numFmtId="0" fontId="8" fillId="2" borderId="2" xfId="0" applyFont="1" applyFill="1" applyBorder="1" applyAlignment="1" applyProtection="1">
      <alignment horizontal="left"/>
      <protection/>
    </xf>
    <xf numFmtId="0" fontId="0" fillId="0" borderId="2" xfId="0" applyBorder="1" applyAlignment="1">
      <alignment/>
    </xf>
    <xf numFmtId="0" fontId="8" fillId="3" borderId="2" xfId="0" applyFont="1" applyFill="1" applyBorder="1" applyAlignment="1" applyProtection="1">
      <alignment horizontal="left"/>
      <protection locked="0"/>
    </xf>
    <xf numFmtId="0" fontId="0" fillId="3" borderId="2" xfId="0" applyFill="1" applyBorder="1" applyAlignment="1" applyProtection="1">
      <alignment/>
      <protection locked="0"/>
    </xf>
    <xf numFmtId="0" fontId="0" fillId="3" borderId="11" xfId="0" applyFill="1" applyBorder="1" applyAlignment="1" applyProtection="1">
      <alignment/>
      <protection locked="0"/>
    </xf>
    <xf numFmtId="0" fontId="0" fillId="2" borderId="3" xfId="0" applyFont="1" applyFill="1" applyBorder="1" applyAlignment="1" applyProtection="1">
      <alignment horizontal="left"/>
      <protection/>
    </xf>
    <xf numFmtId="0" fontId="0" fillId="2" borderId="0" xfId="0" applyFont="1" applyFill="1" applyBorder="1" applyAlignment="1" applyProtection="1">
      <alignment horizontal="left"/>
      <protection/>
    </xf>
    <xf numFmtId="0" fontId="0" fillId="0" borderId="11" xfId="0" applyBorder="1" applyAlignment="1">
      <alignment wrapText="1"/>
    </xf>
    <xf numFmtId="0" fontId="18" fillId="3" borderId="7" xfId="0" applyFont="1" applyFill="1" applyBorder="1" applyAlignment="1">
      <alignment wrapText="1"/>
    </xf>
    <xf numFmtId="0" fontId="0" fillId="0" borderId="8" xfId="0" applyBorder="1" applyAlignment="1">
      <alignment wrapText="1"/>
    </xf>
    <xf numFmtId="0" fontId="0" fillId="0" borderId="12" xfId="0" applyBorder="1" applyAlignment="1">
      <alignment wrapText="1"/>
    </xf>
    <xf numFmtId="0" fontId="13" fillId="3" borderId="0" xfId="0" applyFont="1" applyFill="1" applyBorder="1" applyAlignment="1">
      <alignment horizontal="center"/>
    </xf>
    <xf numFmtId="0" fontId="12" fillId="3" borderId="0" xfId="0" applyFont="1" applyFill="1" applyBorder="1" applyAlignment="1">
      <alignment horizontal="center"/>
    </xf>
    <xf numFmtId="0" fontId="28" fillId="0" borderId="0" xfId="0" applyFont="1" applyAlignment="1">
      <alignment horizontal="center"/>
    </xf>
    <xf numFmtId="0" fontId="18" fillId="3" borderId="0" xfId="0" applyFont="1" applyFill="1" applyAlignment="1">
      <alignment wrapText="1"/>
    </xf>
    <xf numFmtId="0" fontId="18" fillId="0" borderId="0" xfId="0" applyFont="1" applyAlignment="1">
      <alignment wrapText="1"/>
    </xf>
    <xf numFmtId="0" fontId="13" fillId="3" borderId="1" xfId="0" applyFont="1" applyFill="1" applyBorder="1" applyAlignment="1">
      <alignment horizontal="center"/>
    </xf>
    <xf numFmtId="0" fontId="12" fillId="3" borderId="2" xfId="0" applyFont="1" applyFill="1" applyBorder="1" applyAlignment="1">
      <alignment horizontal="center"/>
    </xf>
    <xf numFmtId="0" fontId="12" fillId="3" borderId="11" xfId="0" applyFont="1" applyFill="1" applyBorder="1" applyAlignment="1">
      <alignment horizontal="center"/>
    </xf>
    <xf numFmtId="0" fontId="0" fillId="3" borderId="0" xfId="0" applyFont="1" applyFill="1" applyAlignment="1">
      <alignment wrapText="1"/>
    </xf>
    <xf numFmtId="0" fontId="0" fillId="0" borderId="0" xfId="0" applyFont="1" applyAlignment="1">
      <alignment/>
    </xf>
    <xf numFmtId="0" fontId="21" fillId="3" borderId="3" xfId="0" applyFont="1" applyFill="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xf>
    <xf numFmtId="0" fontId="7" fillId="3" borderId="5" xfId="0" applyFont="1" applyFill="1" applyBorder="1" applyAlignment="1" applyProtection="1">
      <alignment horizontal="center"/>
      <protection locked="0"/>
    </xf>
    <xf numFmtId="0" fontId="0" fillId="0" borderId="5" xfId="0" applyBorder="1" applyAlignment="1" applyProtection="1">
      <alignment/>
      <protection locked="0"/>
    </xf>
    <xf numFmtId="0" fontId="7" fillId="3" borderId="5" xfId="0" applyFont="1" applyFill="1" applyBorder="1" applyAlignment="1" applyProtection="1">
      <alignment/>
      <protection locked="0"/>
    </xf>
    <xf numFmtId="0" fontId="34" fillId="3" borderId="4" xfId="0" applyFont="1" applyFill="1" applyBorder="1" applyAlignment="1" applyProtection="1">
      <alignment horizontal="center"/>
      <protection/>
    </xf>
    <xf numFmtId="0" fontId="34" fillId="3" borderId="5" xfId="0" applyFont="1" applyFill="1" applyBorder="1" applyAlignment="1" applyProtection="1">
      <alignment horizontal="center"/>
      <protection/>
    </xf>
    <xf numFmtId="0" fontId="34" fillId="3" borderId="6" xfId="0" applyFont="1" applyFill="1" applyBorder="1" applyAlignment="1" applyProtection="1">
      <alignment horizontal="center"/>
      <protection/>
    </xf>
    <xf numFmtId="0" fontId="8" fillId="3" borderId="2" xfId="0" applyFont="1" applyFill="1" applyBorder="1" applyAlignment="1" applyProtection="1">
      <alignment horizontal="left"/>
      <protection/>
    </xf>
    <xf numFmtId="0" fontId="0" fillId="0" borderId="2" xfId="0" applyBorder="1" applyAlignment="1" applyProtection="1">
      <alignment/>
      <protection/>
    </xf>
    <xf numFmtId="0" fontId="0" fillId="0" borderId="2" xfId="0" applyBorder="1" applyAlignment="1" applyProtection="1">
      <alignment/>
      <protection locked="0"/>
    </xf>
    <xf numFmtId="0" fontId="0" fillId="0" borderId="11" xfId="0" applyBorder="1" applyAlignment="1" applyProtection="1">
      <alignment/>
      <protection locked="0"/>
    </xf>
    <xf numFmtId="0" fontId="8" fillId="3" borderId="3" xfId="0" applyFont="1" applyFill="1" applyBorder="1" applyAlignment="1" applyProtection="1">
      <alignment horizontal="left"/>
      <protection/>
    </xf>
    <xf numFmtId="0" fontId="8" fillId="3" borderId="0" xfId="0" applyFont="1" applyFill="1" applyAlignment="1" applyProtection="1">
      <alignment horizontal="center"/>
      <protection locked="0"/>
    </xf>
    <xf numFmtId="0" fontId="0" fillId="0" borderId="0" xfId="0" applyAlignment="1" applyProtection="1">
      <alignment/>
      <protection locked="0"/>
    </xf>
    <xf numFmtId="0" fontId="0" fillId="0" borderId="10" xfId="0" applyBorder="1" applyAlignment="1" applyProtection="1">
      <alignment/>
      <protection locked="0"/>
    </xf>
    <xf numFmtId="0" fontId="7" fillId="3" borderId="5" xfId="0" applyFont="1" applyFill="1" applyBorder="1" applyAlignment="1" applyProtection="1">
      <alignment horizontal="left"/>
      <protection/>
    </xf>
    <xf numFmtId="0" fontId="33" fillId="3" borderId="8" xfId="0" applyFont="1" applyFill="1" applyBorder="1" applyAlignment="1" applyProtection="1">
      <alignment horizontal="left"/>
      <protection/>
    </xf>
    <xf numFmtId="0" fontId="0" fillId="0" borderId="8" xfId="0" applyBorder="1" applyAlignment="1" applyProtection="1">
      <alignment horizontal="left"/>
      <protection/>
    </xf>
    <xf numFmtId="0" fontId="7" fillId="3" borderId="0" xfId="0" applyFont="1" applyFill="1" applyBorder="1" applyAlignment="1" applyProtection="1">
      <alignment horizontal="left"/>
      <protection/>
    </xf>
    <xf numFmtId="0" fontId="0" fillId="0" borderId="0" xfId="0" applyAlignment="1" applyProtection="1">
      <alignment horizontal="left"/>
      <protection/>
    </xf>
    <xf numFmtId="0" fontId="7" fillId="3" borderId="8" xfId="0" applyFont="1" applyFill="1" applyBorder="1" applyAlignment="1" applyProtection="1">
      <alignment horizontal="left"/>
      <protection/>
    </xf>
    <xf numFmtId="0" fontId="0" fillId="0" borderId="5" xfId="0" applyBorder="1" applyAlignment="1" applyProtection="1">
      <alignment/>
      <protection/>
    </xf>
    <xf numFmtId="0" fontId="7" fillId="3" borderId="8" xfId="0" applyFont="1" applyFill="1" applyBorder="1" applyAlignment="1" applyProtection="1">
      <alignment horizontal="center"/>
      <protection locked="0"/>
    </xf>
    <xf numFmtId="0" fontId="8" fillId="0" borderId="8" xfId="0" applyFont="1" applyBorder="1" applyAlignment="1" applyProtection="1">
      <alignment/>
      <protection/>
    </xf>
    <xf numFmtId="0" fontId="0" fillId="0" borderId="8"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Mean Percent Cover Of Substrate For </a:t>
            </a:r>
            <a:r>
              <a:rPr lang="en-US" cap="none" sz="1025" b="1" i="0" u="none" baseline="0">
                <a:solidFill>
                  <a:srgbClr val="3366FF"/>
                </a:solidFill>
              </a:rPr>
              <a:t>Dominicus, 43 ft., 02-06-08</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a:effectLst>
                <a:outerShdw dist="35921" dir="2700000" algn="br">
                  <a:prstClr val="black"/>
                </a:outerShdw>
              </a:effectLst>
            </c:spPr>
          </c:dPt>
          <c:dPt>
            <c:idx val="1"/>
            <c:invertIfNegative val="0"/>
            <c:spPr>
              <a:solidFill>
                <a:srgbClr val="800080"/>
              </a:solidFill>
              <a:effectLst>
                <a:outerShdw dist="35921" dir="2700000" algn="br">
                  <a:prstClr val="black"/>
                </a:outerShdw>
              </a:effectLst>
            </c:spPr>
          </c:dPt>
          <c:dPt>
            <c:idx val="2"/>
            <c:invertIfNegative val="0"/>
            <c:spPr>
              <a:solidFill>
                <a:srgbClr val="996666"/>
              </a:solidFill>
              <a:ln w="12700">
                <a:solidFill/>
              </a:ln>
              <a:effectLst>
                <a:outerShdw dist="35921" dir="2700000" algn="br">
                  <a:prstClr val="black"/>
                </a:outerShdw>
              </a:effectLst>
            </c:spPr>
          </c:dPt>
          <c:dPt>
            <c:idx val="3"/>
            <c:invertIfNegative val="0"/>
            <c:spPr>
              <a:solidFill>
                <a:srgbClr val="008000"/>
              </a:solidFill>
              <a:effectLst>
                <a:outerShdw dist="35921" dir="2700000" algn="br">
                  <a:prstClr val="black"/>
                </a:outerShdw>
              </a:effectLst>
            </c:spPr>
          </c:dPt>
          <c:dPt>
            <c:idx val="4"/>
            <c:invertIfNegative val="0"/>
            <c:spPr>
              <a:solidFill>
                <a:srgbClr val="FF0000"/>
              </a:solidFill>
              <a:effectLst>
                <a:outerShdw dist="35921" dir="2700000" algn="br">
                  <a:prstClr val="black"/>
                </a:outerShdw>
              </a:effectLst>
            </c:spPr>
          </c:dPt>
          <c:dPt>
            <c:idx val="5"/>
            <c:invertIfNegative val="0"/>
            <c:spPr>
              <a:solidFill>
                <a:srgbClr val="424242"/>
              </a:solidFill>
              <a:effectLst>
                <a:outerShdw dist="35921" dir="2700000" algn="br">
                  <a:prstClr val="black"/>
                </a:outerShdw>
              </a:effectLst>
            </c:spPr>
          </c:dPt>
          <c:dPt>
            <c:idx val="6"/>
            <c:invertIfNegative val="0"/>
            <c:spPr>
              <a:solidFill>
                <a:srgbClr val="808080"/>
              </a:solidFill>
              <a:effectLst>
                <a:outerShdw dist="35921" dir="2700000" algn="br">
                  <a:prstClr val="black"/>
                </a:outerShdw>
              </a:effectLst>
            </c:spPr>
          </c:dPt>
          <c:dPt>
            <c:idx val="7"/>
            <c:invertIfNegative val="0"/>
            <c:spPr>
              <a:solidFill>
                <a:srgbClr val="FFFF00"/>
              </a:solidFill>
              <a:effectLst>
                <a:outerShdw dist="35921" dir="2700000" algn="br">
                  <a:prstClr val="black"/>
                </a:outerShdw>
              </a:effectLst>
            </c:spPr>
          </c:dPt>
          <c:dPt>
            <c:idx val="8"/>
            <c:invertIfNegative val="0"/>
            <c:spPr>
              <a:solidFill>
                <a:srgbClr val="999933"/>
              </a:solidFill>
              <a:effectLst>
                <a:outerShdw dist="35921" dir="2700000" algn="br">
                  <a:prstClr val="black"/>
                </a:outerShdw>
              </a:effectLst>
            </c:spPr>
          </c:dPt>
          <c:dPt>
            <c:idx val="9"/>
            <c:invertIfNegative val="0"/>
            <c:spPr>
              <a:solidFill>
                <a:srgbClr val="CC99FF"/>
              </a:solidFill>
              <a:ln w="12700">
                <a:solidFill/>
              </a:ln>
              <a:effectLst>
                <a:outerShdw dist="35921" dir="2700000" algn="br">
                  <a:prstClr val="black"/>
                </a:outerShdw>
              </a:effectLst>
            </c:spPr>
          </c:dPt>
          <c:errBars>
            <c:errDir val="y"/>
            <c:errBarType val="both"/>
            <c:errValType val="cust"/>
            <c:plus>
              <c:numRef>
                <c:f>GRAPHS!$C$5:$C$14</c:f>
                <c:numCache>
                  <c:ptCount val="10"/>
                  <c:pt idx="0">
                    <c:v>0.6291528696058958</c:v>
                  </c:pt>
                  <c:pt idx="1">
                    <c:v>0</c:v>
                  </c:pt>
                  <c:pt idx="2">
                    <c:v>0.7071067811865476</c:v>
                  </c:pt>
                  <c:pt idx="3">
                    <c:v>0.28867513459481287</c:v>
                  </c:pt>
                  <c:pt idx="4">
                    <c:v>1.2909944487358056</c:v>
                  </c:pt>
                  <c:pt idx="5">
                    <c:v>1.0307764064044151</c:v>
                  </c:pt>
                  <c:pt idx="6">
                    <c:v>2.688710967483613</c:v>
                  </c:pt>
                  <c:pt idx="7">
                    <c:v>1.6007810593582121</c:v>
                  </c:pt>
                  <c:pt idx="8">
                    <c:v>0</c:v>
                  </c:pt>
                  <c:pt idx="9">
                    <c:v>0</c:v>
                  </c:pt>
                </c:numCache>
              </c:numRef>
            </c:plus>
            <c:minus>
              <c:numRef>
                <c:f>GRAPHS!$C$5:$C$14</c:f>
                <c:numCache>
                  <c:ptCount val="10"/>
                  <c:pt idx="0">
                    <c:v>0.6291528696058958</c:v>
                  </c:pt>
                  <c:pt idx="1">
                    <c:v>0</c:v>
                  </c:pt>
                  <c:pt idx="2">
                    <c:v>0.7071067811865476</c:v>
                  </c:pt>
                  <c:pt idx="3">
                    <c:v>0.28867513459481287</c:v>
                  </c:pt>
                  <c:pt idx="4">
                    <c:v>1.2909944487358056</c:v>
                  </c:pt>
                  <c:pt idx="5">
                    <c:v>1.0307764064044151</c:v>
                  </c:pt>
                  <c:pt idx="6">
                    <c:v>2.688710967483613</c:v>
                  </c:pt>
                  <c:pt idx="7">
                    <c:v>1.6007810593582121</c:v>
                  </c:pt>
                  <c:pt idx="8">
                    <c:v>0</c:v>
                  </c:pt>
                  <c:pt idx="9">
                    <c:v>0</c:v>
                  </c:pt>
                </c:numCache>
              </c:numRef>
            </c:minus>
            <c:noEndCap val="0"/>
          </c:errBars>
          <c:cat>
            <c:strRef>
              <c:f>GRAPHS!$A$5:$A$14</c:f>
              <c:strCache/>
            </c:strRef>
          </c:cat>
          <c:val>
            <c:numRef>
              <c:f>GRAPHS!$B$5:$B$14</c:f>
              <c:numCache/>
            </c:numRef>
          </c:val>
        </c:ser>
        <c:axId val="24168844"/>
        <c:axId val="16193005"/>
      </c:barChart>
      <c:catAx>
        <c:axId val="24168844"/>
        <c:scaling>
          <c:orientation val="minMax"/>
        </c:scaling>
        <c:axPos val="b"/>
        <c:delete val="0"/>
        <c:numFmt formatCode="General" sourceLinked="1"/>
        <c:majorTickMark val="out"/>
        <c:minorTickMark val="none"/>
        <c:tickLblPos val="nextTo"/>
        <c:crossAx val="16193005"/>
        <c:crosses val="autoZero"/>
        <c:auto val="1"/>
        <c:lblOffset val="100"/>
        <c:noMultiLvlLbl val="0"/>
      </c:catAx>
      <c:valAx>
        <c:axId val="16193005"/>
        <c:scaling>
          <c:orientation val="minMax"/>
        </c:scaling>
        <c:axPos val="l"/>
        <c:title>
          <c:tx>
            <c:rich>
              <a:bodyPr vert="horz" rot="-5400000" anchor="ctr"/>
              <a:lstStyle/>
              <a:p>
                <a:pPr algn="ctr">
                  <a:defRPr/>
                </a:pPr>
                <a:r>
                  <a:rPr lang="en-US"/>
                  <a:t>Mean Percent Cover + - SE</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24168844"/>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85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Percent Living Cover For</a:t>
            </a:r>
            <a:r>
              <a:rPr lang="en-US" cap="none" sz="1050" b="1" i="0" u="none" baseline="0">
                <a:solidFill>
                  <a:srgbClr val="FF0000"/>
                </a:solidFill>
              </a:rPr>
              <a:t> </a:t>
            </a:r>
            <a:r>
              <a:rPr lang="en-US" cap="none" sz="1050" b="1" i="0" u="none" baseline="0">
                <a:solidFill>
                  <a:srgbClr val="3366FF"/>
                </a:solidFill>
              </a:rPr>
              <a:t>Dominicus, 43 ft., 02-06-08</a:t>
            </a:r>
          </a:p>
        </c:rich>
      </c:tx>
      <c:layout>
        <c:manualLayout>
          <c:xMode val="factor"/>
          <c:yMode val="factor"/>
          <c:x val="0.06275"/>
          <c:y val="-0.01975"/>
        </c:manualLayout>
      </c:layout>
      <c:spPr>
        <a:noFill/>
        <a:ln>
          <a:noFill/>
        </a:ln>
      </c:spPr>
    </c:title>
    <c:plotArea>
      <c:layout>
        <c:manualLayout>
          <c:xMode val="edge"/>
          <c:yMode val="edge"/>
          <c:x val="0.087"/>
          <c:y val="0.20425"/>
          <c:w val="0.913"/>
          <c:h val="0.7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a:effectLst>
                <a:outerShdw dist="35921" dir="2700000" algn="br">
                  <a:prstClr val="black"/>
                </a:outerShdw>
              </a:effectLst>
            </c:spPr>
          </c:dPt>
          <c:dPt>
            <c:idx val="1"/>
            <c:invertIfNegative val="0"/>
            <c:spPr>
              <a:solidFill>
                <a:srgbClr val="800080"/>
              </a:solidFill>
              <a:effectLst>
                <a:outerShdw dist="35921" dir="2700000" algn="br">
                  <a:prstClr val="black"/>
                </a:outerShdw>
              </a:effectLst>
            </c:spPr>
          </c:dPt>
          <c:dPt>
            <c:idx val="2"/>
            <c:invertIfNegative val="0"/>
            <c:spPr>
              <a:solidFill>
                <a:srgbClr val="008000"/>
              </a:solidFill>
              <a:effectLst>
                <a:outerShdw dist="35921" dir="2700000" algn="br">
                  <a:prstClr val="black"/>
                </a:outerShdw>
              </a:effectLst>
            </c:spPr>
          </c:dPt>
          <c:dPt>
            <c:idx val="3"/>
            <c:invertIfNegative val="0"/>
            <c:spPr>
              <a:solidFill>
                <a:srgbClr val="FF0000"/>
              </a:solidFill>
              <a:effectLst>
                <a:outerShdw dist="35921" dir="2700000" algn="br">
                  <a:prstClr val="black"/>
                </a:outerShdw>
              </a:effectLst>
            </c:spPr>
          </c:dPt>
          <c:dPt>
            <c:idx val="4"/>
            <c:invertIfNegative val="0"/>
            <c:spPr>
              <a:solidFill>
                <a:srgbClr val="CC99FF"/>
              </a:solidFill>
              <a:effectLst>
                <a:outerShdw dist="35921" dir="2700000" algn="br">
                  <a:prstClr val="black"/>
                </a:outerShdw>
              </a:effectLst>
            </c:spPr>
          </c:dPt>
          <c:errBars>
            <c:errDir val="y"/>
            <c:errBarType val="both"/>
            <c:errValType val="cust"/>
            <c:plus>
              <c:numRef>
                <c:f>GRAPHS!$C$20:$C$24</c:f>
                <c:numCache>
                  <c:ptCount val="5"/>
                  <c:pt idx="0">
                    <c:v>0.6291528696058958</c:v>
                  </c:pt>
                  <c:pt idx="1">
                    <c:v>0</c:v>
                  </c:pt>
                  <c:pt idx="2">
                    <c:v>0.28867513459481287</c:v>
                  </c:pt>
                  <c:pt idx="3">
                    <c:v>1.2909944487358056</c:v>
                  </c:pt>
                  <c:pt idx="4">
                    <c:v>0</c:v>
                  </c:pt>
                </c:numCache>
              </c:numRef>
            </c:plus>
            <c:minus>
              <c:numRef>
                <c:f>GRAPHS!$C$20:$C$24</c:f>
                <c:numCache>
                  <c:ptCount val="5"/>
                  <c:pt idx="0">
                    <c:v>0.6291528696058958</c:v>
                  </c:pt>
                  <c:pt idx="1">
                    <c:v>0</c:v>
                  </c:pt>
                  <c:pt idx="2">
                    <c:v>0.28867513459481287</c:v>
                  </c:pt>
                  <c:pt idx="3">
                    <c:v>1.2909944487358056</c:v>
                  </c:pt>
                  <c:pt idx="4">
                    <c:v>0</c:v>
                  </c:pt>
                </c:numCache>
              </c:numRef>
            </c:minus>
            <c:noEndCap val="0"/>
          </c:errBars>
          <c:cat>
            <c:strRef>
              <c:f>GRAPHS!$A$20:$A$24</c:f>
              <c:strCache/>
            </c:strRef>
          </c:cat>
          <c:val>
            <c:numRef>
              <c:f>GRAPHS!$B$20:$B$24</c:f>
              <c:numCache/>
            </c:numRef>
          </c:val>
        </c:ser>
        <c:axId val="11519318"/>
        <c:axId val="36564999"/>
      </c:barChart>
      <c:catAx>
        <c:axId val="11519318"/>
        <c:scaling>
          <c:orientation val="minMax"/>
        </c:scaling>
        <c:axPos val="b"/>
        <c:delete val="0"/>
        <c:numFmt formatCode="General" sourceLinked="1"/>
        <c:majorTickMark val="out"/>
        <c:minorTickMark val="none"/>
        <c:tickLblPos val="nextTo"/>
        <c:crossAx val="36564999"/>
        <c:crosses val="autoZero"/>
        <c:auto val="1"/>
        <c:lblOffset val="100"/>
        <c:noMultiLvlLbl val="0"/>
      </c:catAx>
      <c:valAx>
        <c:axId val="36564999"/>
        <c:scaling>
          <c:orientation val="minMax"/>
        </c:scaling>
        <c:axPos val="l"/>
        <c:title>
          <c:tx>
            <c:rich>
              <a:bodyPr vert="horz" rot="-5400000" anchor="ctr"/>
              <a:lstStyle/>
              <a:p>
                <a:pPr algn="ctr">
                  <a:defRPr/>
                </a:pPr>
                <a:r>
                  <a:rPr lang="en-US"/>
                  <a:t>Mean Percent Cover + - SE</a:t>
                </a:r>
              </a:p>
            </c:rich>
          </c:tx>
          <c:layout>
            <c:manualLayout>
              <c:xMode val="factor"/>
              <c:yMode val="factor"/>
              <c:x val="-0.019"/>
              <c:y val="0.0297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11519318"/>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75"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Mean Percent Non-Living Cover For </a:t>
            </a:r>
            <a:r>
              <a:rPr lang="en-US" cap="none" sz="1050" b="1" i="0" u="none" baseline="0">
                <a:solidFill>
                  <a:srgbClr val="3366FF"/>
                </a:solidFill>
              </a:rPr>
              <a:t>Dominicus, 43 ft., 02-06-08</a:t>
            </a:r>
          </a:p>
        </c:rich>
      </c:tx>
      <c:layout>
        <c:manualLayout>
          <c:xMode val="factor"/>
          <c:yMode val="factor"/>
          <c:x val="0.011"/>
          <c:y val="-0.016"/>
        </c:manualLayout>
      </c:layout>
      <c:spPr>
        <a:noFill/>
        <a:ln>
          <a:noFill/>
        </a:ln>
      </c:spPr>
    </c:title>
    <c:plotArea>
      <c:layout>
        <c:manualLayout>
          <c:xMode val="edge"/>
          <c:yMode val="edge"/>
          <c:x val="0.1195"/>
          <c:y val="0.2095"/>
          <c:w val="0.8805"/>
          <c:h val="0.79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6666"/>
              </a:solidFill>
              <a:effectLst>
                <a:outerShdw dist="35921" dir="2700000" algn="br">
                  <a:prstClr val="black"/>
                </a:outerShdw>
              </a:effectLst>
            </c:spPr>
          </c:dPt>
          <c:dPt>
            <c:idx val="1"/>
            <c:invertIfNegative val="0"/>
            <c:spPr>
              <a:solidFill>
                <a:srgbClr val="424242"/>
              </a:solidFill>
              <a:effectLst>
                <a:outerShdw dist="35921" dir="2700000" algn="br">
                  <a:prstClr val="black"/>
                </a:outerShdw>
              </a:effectLst>
            </c:spPr>
          </c:dPt>
          <c:dPt>
            <c:idx val="2"/>
            <c:invertIfNegative val="0"/>
            <c:spPr>
              <a:solidFill>
                <a:srgbClr val="808080"/>
              </a:solidFill>
              <a:effectLst>
                <a:outerShdw dist="35921" dir="2700000" algn="br">
                  <a:prstClr val="black"/>
                </a:outerShdw>
              </a:effectLst>
            </c:spPr>
          </c:dPt>
          <c:dPt>
            <c:idx val="3"/>
            <c:invertIfNegative val="0"/>
            <c:spPr>
              <a:solidFill>
                <a:srgbClr val="FFFF00"/>
              </a:solidFill>
              <a:effectLst>
                <a:outerShdw dist="35921" dir="2700000" algn="br">
                  <a:prstClr val="black"/>
                </a:outerShdw>
              </a:effectLst>
            </c:spPr>
          </c:dPt>
          <c:dPt>
            <c:idx val="4"/>
            <c:invertIfNegative val="0"/>
            <c:spPr>
              <a:solidFill>
                <a:srgbClr val="999933"/>
              </a:solidFill>
              <a:effectLst>
                <a:outerShdw dist="35921" dir="2700000" algn="br">
                  <a:prstClr val="black"/>
                </a:outerShdw>
              </a:effectLst>
            </c:spPr>
          </c:dPt>
          <c:errBars>
            <c:errDir val="y"/>
            <c:errBarType val="both"/>
            <c:errValType val="cust"/>
            <c:plus>
              <c:numRef>
                <c:f>GRAPHS!$C$27:$C$31</c:f>
                <c:numCache>
                  <c:ptCount val="5"/>
                  <c:pt idx="0">
                    <c:v>0.7071067811865476</c:v>
                  </c:pt>
                  <c:pt idx="1">
                    <c:v>1.0307764064044151</c:v>
                  </c:pt>
                  <c:pt idx="2">
                    <c:v>2.688710967483613</c:v>
                  </c:pt>
                  <c:pt idx="3">
                    <c:v>1.6007810593582121</c:v>
                  </c:pt>
                  <c:pt idx="4">
                    <c:v>0</c:v>
                  </c:pt>
                </c:numCache>
              </c:numRef>
            </c:plus>
            <c:minus>
              <c:numRef>
                <c:f>GRAPHS!$C$27:$C$31</c:f>
                <c:numCache>
                  <c:ptCount val="5"/>
                  <c:pt idx="0">
                    <c:v>0.7071067811865476</c:v>
                  </c:pt>
                  <c:pt idx="1">
                    <c:v>1.0307764064044151</c:v>
                  </c:pt>
                  <c:pt idx="2">
                    <c:v>2.688710967483613</c:v>
                  </c:pt>
                  <c:pt idx="3">
                    <c:v>1.6007810593582121</c:v>
                  </c:pt>
                  <c:pt idx="4">
                    <c:v>0</c:v>
                  </c:pt>
                </c:numCache>
              </c:numRef>
            </c:minus>
            <c:noEndCap val="0"/>
          </c:errBars>
          <c:cat>
            <c:strRef>
              <c:f>GRAPHS!$A$27:$A$31</c:f>
              <c:strCache/>
            </c:strRef>
          </c:cat>
          <c:val>
            <c:numRef>
              <c:f>GRAPHS!$B$27:$B$31</c:f>
              <c:numCache/>
            </c:numRef>
          </c:val>
        </c:ser>
        <c:axId val="60649536"/>
        <c:axId val="8974913"/>
      </c:barChart>
      <c:catAx>
        <c:axId val="60649536"/>
        <c:scaling>
          <c:orientation val="minMax"/>
        </c:scaling>
        <c:axPos val="b"/>
        <c:delete val="0"/>
        <c:numFmt formatCode="General" sourceLinked="1"/>
        <c:majorTickMark val="out"/>
        <c:minorTickMark val="none"/>
        <c:tickLblPos val="nextTo"/>
        <c:crossAx val="8974913"/>
        <c:crosses val="autoZero"/>
        <c:auto val="1"/>
        <c:lblOffset val="100"/>
        <c:noMultiLvlLbl val="0"/>
      </c:catAx>
      <c:valAx>
        <c:axId val="8974913"/>
        <c:scaling>
          <c:orientation val="minMax"/>
        </c:scaling>
        <c:axPos val="l"/>
        <c:title>
          <c:tx>
            <c:rich>
              <a:bodyPr vert="horz" rot="-5400000" anchor="ctr"/>
              <a:lstStyle/>
              <a:p>
                <a:pPr algn="ctr">
                  <a:defRPr/>
                </a:pPr>
                <a:r>
                  <a:rPr lang="en-US"/>
                  <a:t>Mean Percent Cover +-SE</a:t>
                </a:r>
              </a:p>
            </c:rich>
          </c:tx>
          <c:layout>
            <c:manualLayout>
              <c:xMode val="factor"/>
              <c:yMode val="factor"/>
              <c:x val="0.003"/>
              <c:y val="0.0122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60649536"/>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5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Percent Living Cover For</a:t>
            </a:r>
            <a:r>
              <a:rPr lang="en-US" cap="none" sz="1050" b="1" i="0" u="none" baseline="0">
                <a:solidFill>
                  <a:srgbClr val="3366FF"/>
                </a:solidFill>
              </a:rPr>
              <a:t> Dominicus, 43 ft., 02-06-08</a:t>
            </a:r>
          </a:p>
        </c:rich>
      </c:tx>
      <c:layout>
        <c:manualLayout>
          <c:xMode val="factor"/>
          <c:yMode val="factor"/>
          <c:x val="0.006"/>
          <c:y val="0"/>
        </c:manualLayout>
      </c:layout>
      <c:spPr>
        <a:noFill/>
        <a:ln>
          <a:noFill/>
        </a:ln>
      </c:spPr>
    </c:title>
    <c:view3D>
      <c:rotX val="15"/>
      <c:hPercent val="100"/>
      <c:rotY val="0"/>
      <c:depthPercent val="100"/>
      <c:rAngAx val="1"/>
    </c:view3D>
    <c:plotArea>
      <c:layout>
        <c:manualLayout>
          <c:xMode val="edge"/>
          <c:yMode val="edge"/>
          <c:x val="0.19225"/>
          <c:y val="0.37175"/>
          <c:w val="0.638"/>
          <c:h val="0.355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8080"/>
              </a:solidFill>
            </c:spPr>
          </c:dPt>
          <c:dPt>
            <c:idx val="1"/>
            <c:spPr>
              <a:solidFill>
                <a:srgbClr val="800080"/>
              </a:solidFill>
            </c:spPr>
          </c:dPt>
          <c:dPt>
            <c:idx val="2"/>
            <c:spPr>
              <a:solidFill>
                <a:srgbClr val="008000"/>
              </a:solidFill>
            </c:spPr>
          </c:dPt>
          <c:dPt>
            <c:idx val="3"/>
            <c:spPr>
              <a:solidFill>
                <a:srgbClr val="FF0000"/>
              </a:solidFill>
            </c:spPr>
          </c:dPt>
          <c:dPt>
            <c:idx val="4"/>
            <c:spPr>
              <a:solidFill>
                <a:srgbClr val="CC99FF"/>
              </a:solidFill>
            </c:spPr>
          </c:dPt>
          <c:dLbls>
            <c:dLbl>
              <c:idx val="0"/>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75" b="1" i="0" u="none" baseline="0"/>
                </a:pPr>
              </a:p>
            </c:txPr>
            <c:showLegendKey val="0"/>
            <c:showVal val="1"/>
            <c:showBubbleSize val="0"/>
            <c:showCatName val="0"/>
            <c:showSerName val="0"/>
            <c:showLeaderLines val="1"/>
            <c:showPercent val="0"/>
          </c:dLbls>
          <c:cat>
            <c:strRef>
              <c:f>GRAPHS!$A$20:$A$24</c:f>
              <c:strCache/>
            </c:strRef>
          </c:cat>
          <c:val>
            <c:numRef>
              <c:f>GRAPHS!$B$20:$B$24</c:f>
              <c:numCache/>
            </c:numRef>
          </c:val>
        </c:ser>
      </c:pie3DChart>
      <c:spPr>
        <a:noFill/>
        <a:ln>
          <a:noFill/>
        </a:ln>
      </c:spPr>
    </c:plotArea>
    <c:legend>
      <c:legendPos val="b"/>
      <c:layout>
        <c:manualLayout>
          <c:xMode val="edge"/>
          <c:yMode val="edge"/>
          <c:x val="0"/>
          <c:y val="0.793"/>
          <c:w val="0.32775"/>
          <c:h val="0.207"/>
        </c:manualLayout>
      </c:layout>
      <c:overlay val="0"/>
      <c:spPr>
        <a:ln w="3175">
          <a:noFill/>
        </a:ln>
      </c:spPr>
      <c:txPr>
        <a:bodyPr vert="horz" rot="0"/>
        <a:lstStyle/>
        <a:p>
          <a:pPr>
            <a:defRPr lang="en-US" cap="none" sz="1000" b="1" i="0" u="none" baseline="0"/>
          </a:pPr>
        </a:p>
      </c:txPr>
    </c:legend>
    <c:sideWall>
      <c:thickness val="0"/>
    </c:sideWall>
    <c:backWall>
      <c:thickness val="0"/>
    </c:backWall>
    <c:plotVisOnly val="1"/>
    <c:dispBlanksAs val="gap"/>
    <c:showDLblsOverMax val="0"/>
  </c:chart>
  <c:spPr>
    <a:ln w="12700">
      <a:solidFill>
        <a:srgbClr val="FFFFFF"/>
      </a:solidFill>
    </a:ln>
  </c:spPr>
  <c:txPr>
    <a:bodyPr vert="horz" rot="0"/>
    <a:lstStyle/>
    <a:p>
      <a:pPr>
        <a:defRPr lang="en-US" cap="none" sz="1050" b="1"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Percent Non-Living Cover For </a:t>
            </a:r>
            <a:r>
              <a:rPr lang="en-US" cap="none" sz="1050" b="1" i="0" u="none" baseline="0">
                <a:solidFill>
                  <a:srgbClr val="3366FF"/>
                </a:solidFill>
              </a:rPr>
              <a:t>Dominicus, 43 ft., 02-06-08</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169"/>
          <c:y val="0.2965"/>
          <c:w val="0.67575"/>
          <c:h val="0.404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6666"/>
              </a:solidFill>
            </c:spPr>
          </c:dPt>
          <c:dPt>
            <c:idx val="1"/>
            <c:spPr>
              <a:solidFill>
                <a:srgbClr val="424242"/>
              </a:solidFill>
            </c:spPr>
          </c:dPt>
          <c:dPt>
            <c:idx val="2"/>
            <c:spPr>
              <a:solidFill>
                <a:srgbClr val="808080"/>
              </a:solidFill>
            </c:spPr>
          </c:dPt>
          <c:dPt>
            <c:idx val="3"/>
            <c:spPr>
              <a:solidFill>
                <a:srgbClr val="FFFF00"/>
              </a:solidFill>
            </c:spPr>
          </c:dPt>
          <c:dPt>
            <c:idx val="4"/>
            <c:spPr>
              <a:solidFill>
                <a:srgbClr val="999933"/>
              </a:solidFill>
            </c:spPr>
          </c:dPt>
          <c:dLbls>
            <c:dLbl>
              <c:idx val="0"/>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525" b="1" i="0" u="none" baseline="0"/>
                </a:pPr>
              </a:p>
            </c:txPr>
            <c:showLegendKey val="0"/>
            <c:showVal val="1"/>
            <c:showBubbleSize val="0"/>
            <c:showCatName val="0"/>
            <c:showSerName val="0"/>
            <c:showLeaderLines val="1"/>
            <c:showPercent val="0"/>
          </c:dLbls>
          <c:cat>
            <c:strRef>
              <c:f>GRAPHS!$A$27:$A$31</c:f>
              <c:strCache/>
            </c:strRef>
          </c:cat>
          <c:val>
            <c:numRef>
              <c:f>GRAPHS!$B$27:$B$31</c:f>
              <c:numCache/>
            </c:numRef>
          </c:val>
        </c:ser>
      </c:pie3DChart>
      <c:spPr>
        <a:noFill/>
        <a:ln>
          <a:noFill/>
        </a:ln>
      </c:spPr>
    </c:plotArea>
    <c:legend>
      <c:legendPos val="b"/>
      <c:layout>
        <c:manualLayout>
          <c:xMode val="edge"/>
          <c:yMode val="edge"/>
          <c:x val="0"/>
          <c:y val="0.79525"/>
          <c:w val="0.36"/>
          <c:h val="0.20475"/>
        </c:manualLayout>
      </c:layout>
      <c:overlay val="0"/>
      <c:spPr>
        <a:solidFill>
          <a:srgbClr val="FFFFFF"/>
        </a:solidFill>
        <a:ln w="3175">
          <a:solidFill>
            <a:srgbClr val="FFFFFF"/>
          </a:solidFill>
        </a:ln>
      </c:spPr>
      <c:txPr>
        <a:bodyPr vert="horz" rot="0"/>
        <a:lstStyle/>
        <a:p>
          <a:pPr>
            <a:defRPr lang="en-US" cap="none" sz="1000" b="1" i="0" u="none" baseline="0"/>
          </a:pPr>
        </a:p>
      </c:txPr>
    </c:legend>
    <c:sideWall>
      <c:thickness val="0"/>
    </c:sideWall>
    <c:backWall>
      <c:thickness val="0"/>
    </c:backWall>
    <c:plotVisOnly val="1"/>
    <c:dispBlanksAs val="gap"/>
    <c:showDLblsOverMax val="0"/>
  </c:chart>
  <c:spPr>
    <a:solidFill>
      <a:srgbClr val="FFFFFF"/>
    </a:solidFill>
    <a:ln w="12700">
      <a:solidFill>
        <a:srgbClr val="FFFFFF"/>
      </a:solidFill>
    </a:ln>
  </c:spPr>
  <c:txPr>
    <a:bodyPr vert="horz" rot="0"/>
    <a:lstStyle/>
    <a:p>
      <a:pPr>
        <a:defRPr lang="en-US" cap="none" sz="105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123825</xdr:rowOff>
    </xdr:from>
    <xdr:to>
      <xdr:col>10</xdr:col>
      <xdr:colOff>676275</xdr:colOff>
      <xdr:row>20</xdr:row>
      <xdr:rowOff>171450</xdr:rowOff>
    </xdr:to>
    <xdr:graphicFrame>
      <xdr:nvGraphicFramePr>
        <xdr:cNvPr id="1" name="Chart 2"/>
        <xdr:cNvGraphicFramePr/>
      </xdr:nvGraphicFramePr>
      <xdr:xfrm>
        <a:off x="2924175" y="2247900"/>
        <a:ext cx="4991100" cy="3000375"/>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19050</xdr:colOff>
      <xdr:row>22</xdr:row>
      <xdr:rowOff>142875</xdr:rowOff>
    </xdr:from>
    <xdr:to>
      <xdr:col>7</xdr:col>
      <xdr:colOff>409575</xdr:colOff>
      <xdr:row>33</xdr:row>
      <xdr:rowOff>152400</xdr:rowOff>
    </xdr:to>
    <xdr:graphicFrame>
      <xdr:nvGraphicFramePr>
        <xdr:cNvPr id="2" name="Chart 3"/>
        <xdr:cNvGraphicFramePr/>
      </xdr:nvGraphicFramePr>
      <xdr:xfrm>
        <a:off x="2914650" y="5581650"/>
        <a:ext cx="2562225" cy="2581275"/>
      </xdr:xfrm>
      <a:graphic>
        <a:graphicData uri="http://schemas.openxmlformats.org/drawingml/2006/chart">
          <c:chart xmlns:c="http://schemas.openxmlformats.org/drawingml/2006/chart" r:id="rId2"/>
        </a:graphicData>
      </a:graphic>
    </xdr:graphicFrame>
    <xdr:clientData fLocksWithSheet="0"/>
  </xdr:twoCellAnchor>
  <xdr:twoCellAnchor>
    <xdr:from>
      <xdr:col>7</xdr:col>
      <xdr:colOff>390525</xdr:colOff>
      <xdr:row>22</xdr:row>
      <xdr:rowOff>152400</xdr:rowOff>
    </xdr:from>
    <xdr:to>
      <xdr:col>10</xdr:col>
      <xdr:colOff>676275</xdr:colOff>
      <xdr:row>34</xdr:row>
      <xdr:rowOff>0</xdr:rowOff>
    </xdr:to>
    <xdr:graphicFrame>
      <xdr:nvGraphicFramePr>
        <xdr:cNvPr id="3" name="Chart 4"/>
        <xdr:cNvGraphicFramePr/>
      </xdr:nvGraphicFramePr>
      <xdr:xfrm>
        <a:off x="5457825" y="5591175"/>
        <a:ext cx="2457450" cy="2581275"/>
      </xdr:xfrm>
      <a:graphic>
        <a:graphicData uri="http://schemas.openxmlformats.org/drawingml/2006/chart">
          <c:chart xmlns:c="http://schemas.openxmlformats.org/drawingml/2006/chart" r:id="rId3"/>
        </a:graphicData>
      </a:graphic>
    </xdr:graphicFrame>
    <xdr:clientData fLocksWithSheet="0"/>
  </xdr:twoCellAnchor>
  <xdr:twoCellAnchor>
    <xdr:from>
      <xdr:col>4</xdr:col>
      <xdr:colOff>9525</xdr:colOff>
      <xdr:row>36</xdr:row>
      <xdr:rowOff>38100</xdr:rowOff>
    </xdr:from>
    <xdr:to>
      <xdr:col>7</xdr:col>
      <xdr:colOff>400050</xdr:colOff>
      <xdr:row>44</xdr:row>
      <xdr:rowOff>142875</xdr:rowOff>
    </xdr:to>
    <xdr:graphicFrame>
      <xdr:nvGraphicFramePr>
        <xdr:cNvPr id="4" name="Chart 5"/>
        <xdr:cNvGraphicFramePr/>
      </xdr:nvGraphicFramePr>
      <xdr:xfrm>
        <a:off x="2905125" y="8696325"/>
        <a:ext cx="2562225" cy="2381250"/>
      </xdr:xfrm>
      <a:graphic>
        <a:graphicData uri="http://schemas.openxmlformats.org/drawingml/2006/chart">
          <c:chart xmlns:c="http://schemas.openxmlformats.org/drawingml/2006/chart" r:id="rId4"/>
        </a:graphicData>
      </a:graphic>
    </xdr:graphicFrame>
    <xdr:clientData fLocksWithSheet="0"/>
  </xdr:twoCellAnchor>
  <xdr:twoCellAnchor>
    <xdr:from>
      <xdr:col>7</xdr:col>
      <xdr:colOff>390525</xdr:colOff>
      <xdr:row>36</xdr:row>
      <xdr:rowOff>66675</xdr:rowOff>
    </xdr:from>
    <xdr:to>
      <xdr:col>10</xdr:col>
      <xdr:colOff>704850</xdr:colOff>
      <xdr:row>44</xdr:row>
      <xdr:rowOff>133350</xdr:rowOff>
    </xdr:to>
    <xdr:graphicFrame>
      <xdr:nvGraphicFramePr>
        <xdr:cNvPr id="5" name="Chart 6"/>
        <xdr:cNvGraphicFramePr/>
      </xdr:nvGraphicFramePr>
      <xdr:xfrm>
        <a:off x="5457825" y="8724900"/>
        <a:ext cx="2486025" cy="2343150"/>
      </xdr:xfrm>
      <a:graphic>
        <a:graphicData uri="http://schemas.openxmlformats.org/drawingml/2006/chart">
          <c:chart xmlns:c="http://schemas.openxmlformats.org/drawingml/2006/chart" r:id="rId5"/>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A201"/>
  <sheetViews>
    <sheetView workbookViewId="0" topLeftCell="A1">
      <selection activeCell="K2" sqref="K2:O2"/>
    </sheetView>
  </sheetViews>
  <sheetFormatPr defaultColWidth="9.140625" defaultRowHeight="12.75"/>
  <cols>
    <col min="1" max="1" width="5.8515625" style="45" customWidth="1"/>
    <col min="2" max="5" width="5.8515625" style="46" customWidth="1"/>
    <col min="6" max="6" width="5.7109375" style="46" customWidth="1"/>
    <col min="7" max="13" width="5.8515625" style="46" customWidth="1"/>
    <col min="14" max="14" width="5.8515625" style="18" customWidth="1"/>
    <col min="15" max="15" width="5.8515625" style="46" customWidth="1"/>
    <col min="16" max="16" width="5.8515625" style="18" customWidth="1"/>
    <col min="17" max="17" width="7.140625" style="5" customWidth="1"/>
    <col min="18" max="22" width="8.8515625" style="5" customWidth="1"/>
    <col min="23" max="44" width="8.8515625" style="4" customWidth="1"/>
    <col min="45" max="79" width="8.8515625" style="5" customWidth="1"/>
    <col min="80" max="16384" width="9.140625" style="18" customWidth="1"/>
  </cols>
  <sheetData>
    <row r="1" spans="1:79" s="6" customFormat="1" ht="15">
      <c r="A1" s="1" t="s">
        <v>38</v>
      </c>
      <c r="B1" s="2"/>
      <c r="C1" s="146" t="s">
        <v>113</v>
      </c>
      <c r="D1" s="146"/>
      <c r="E1" s="146"/>
      <c r="F1" s="146"/>
      <c r="G1" s="2"/>
      <c r="H1" s="2"/>
      <c r="I1" s="144" t="s">
        <v>75</v>
      </c>
      <c r="J1" s="144"/>
      <c r="K1" s="146" t="s">
        <v>116</v>
      </c>
      <c r="L1" s="146"/>
      <c r="M1" s="147"/>
      <c r="N1" s="147"/>
      <c r="O1" s="147"/>
      <c r="P1" s="78"/>
      <c r="Q1" s="28"/>
      <c r="R1" s="4"/>
      <c r="S1" s="4"/>
      <c r="T1" s="4"/>
      <c r="U1" s="4"/>
      <c r="V1" s="4"/>
      <c r="W1" s="4"/>
      <c r="X1" s="4"/>
      <c r="Y1" s="4"/>
      <c r="Z1" s="4"/>
      <c r="AA1" s="4"/>
      <c r="AB1" s="4"/>
      <c r="AC1" s="4"/>
      <c r="AD1" s="4"/>
      <c r="AE1" s="4"/>
      <c r="AF1" s="4"/>
      <c r="AG1" s="4"/>
      <c r="AH1" s="4"/>
      <c r="AI1" s="4"/>
      <c r="AJ1" s="4"/>
      <c r="AK1" s="4"/>
      <c r="AL1" s="4"/>
      <c r="AM1" s="4"/>
      <c r="AN1" s="4"/>
      <c r="AO1" s="4"/>
      <c r="AP1" s="4"/>
      <c r="AQ1" s="4"/>
      <c r="AR1" s="4"/>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row>
    <row r="2" spans="1:79" s="6" customFormat="1" ht="14.25">
      <c r="A2" s="168" t="s">
        <v>39</v>
      </c>
      <c r="B2" s="169"/>
      <c r="C2" s="149" t="s">
        <v>114</v>
      </c>
      <c r="D2" s="149"/>
      <c r="E2" s="149"/>
      <c r="F2" s="149"/>
      <c r="G2" s="8"/>
      <c r="H2" s="8"/>
      <c r="I2" s="169" t="s">
        <v>40</v>
      </c>
      <c r="J2" s="169"/>
      <c r="K2" s="148">
        <v>39484</v>
      </c>
      <c r="L2" s="149"/>
      <c r="M2" s="150"/>
      <c r="N2" s="150"/>
      <c r="O2" s="150"/>
      <c r="P2" s="34"/>
      <c r="Q2" s="28"/>
      <c r="R2" s="4"/>
      <c r="S2" s="4"/>
      <c r="T2" s="4"/>
      <c r="U2" s="4"/>
      <c r="V2" s="4"/>
      <c r="W2" s="4"/>
      <c r="X2" s="4"/>
      <c r="Y2" s="4"/>
      <c r="Z2" s="4"/>
      <c r="AA2" s="4"/>
      <c r="AB2" s="4"/>
      <c r="AC2" s="4"/>
      <c r="AD2" s="4"/>
      <c r="AE2" s="4"/>
      <c r="AF2" s="4"/>
      <c r="AG2" s="4"/>
      <c r="AH2" s="4"/>
      <c r="AI2" s="4"/>
      <c r="AJ2" s="4"/>
      <c r="AK2" s="4"/>
      <c r="AL2" s="4"/>
      <c r="AM2" s="4"/>
      <c r="AN2" s="4"/>
      <c r="AO2" s="4"/>
      <c r="AP2" s="4"/>
      <c r="AQ2" s="4"/>
      <c r="AR2" s="4"/>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row>
    <row r="3" spans="1:79" s="6" customFormat="1" ht="14.25">
      <c r="A3" s="168" t="s">
        <v>76</v>
      </c>
      <c r="B3" s="169"/>
      <c r="C3" s="149" t="s">
        <v>115</v>
      </c>
      <c r="D3" s="149"/>
      <c r="E3" s="149"/>
      <c r="F3" s="149"/>
      <c r="G3" s="8"/>
      <c r="H3" s="8"/>
      <c r="I3" s="169" t="s">
        <v>41</v>
      </c>
      <c r="J3" s="169"/>
      <c r="K3" s="169"/>
      <c r="L3" s="149" t="s">
        <v>117</v>
      </c>
      <c r="M3" s="149"/>
      <c r="N3" s="149"/>
      <c r="O3" s="149"/>
      <c r="P3" s="34"/>
      <c r="Q3" s="28"/>
      <c r="R3" s="4"/>
      <c r="S3" s="4"/>
      <c r="T3" s="4"/>
      <c r="U3" s="4"/>
      <c r="V3" s="4"/>
      <c r="W3" s="4"/>
      <c r="X3" s="4"/>
      <c r="Y3" s="4"/>
      <c r="Z3" s="4"/>
      <c r="AA3" s="4"/>
      <c r="AB3" s="4"/>
      <c r="AC3" s="4"/>
      <c r="AD3" s="4"/>
      <c r="AE3" s="4"/>
      <c r="AF3" s="4"/>
      <c r="AG3" s="4"/>
      <c r="AH3" s="4"/>
      <c r="AI3" s="4"/>
      <c r="AJ3" s="4"/>
      <c r="AK3" s="4"/>
      <c r="AL3" s="4"/>
      <c r="AM3" s="4"/>
      <c r="AN3" s="4"/>
      <c r="AO3" s="4"/>
      <c r="AP3" s="4"/>
      <c r="AQ3" s="4"/>
      <c r="AR3" s="4"/>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row>
    <row r="4" spans="1:79" s="6" customFormat="1" ht="14.25">
      <c r="A4" s="168" t="s">
        <v>42</v>
      </c>
      <c r="B4" s="169"/>
      <c r="C4" s="138">
        <v>0.4305555555555556</v>
      </c>
      <c r="D4" s="139"/>
      <c r="E4" s="139"/>
      <c r="F4" s="139"/>
      <c r="G4" s="8"/>
      <c r="H4" s="8"/>
      <c r="I4" s="9"/>
      <c r="J4" s="8"/>
      <c r="K4" s="8"/>
      <c r="L4" s="149" t="s">
        <v>115</v>
      </c>
      <c r="M4" s="149"/>
      <c r="N4" s="149"/>
      <c r="O4" s="149"/>
      <c r="P4" s="34"/>
      <c r="Q4" s="28"/>
      <c r="R4" s="4"/>
      <c r="S4" s="4"/>
      <c r="T4" s="4"/>
      <c r="U4" s="4"/>
      <c r="V4" s="4"/>
      <c r="W4" s="4"/>
      <c r="X4" s="4"/>
      <c r="Y4" s="4"/>
      <c r="Z4" s="4"/>
      <c r="AA4" s="4"/>
      <c r="AB4" s="4"/>
      <c r="AC4" s="4"/>
      <c r="AD4" s="4"/>
      <c r="AE4" s="4"/>
      <c r="AF4" s="4"/>
      <c r="AG4" s="4"/>
      <c r="AH4" s="4"/>
      <c r="AI4" s="4"/>
      <c r="AJ4" s="4"/>
      <c r="AK4" s="4"/>
      <c r="AL4" s="4"/>
      <c r="AM4" s="4"/>
      <c r="AN4" s="4"/>
      <c r="AO4" s="4"/>
      <c r="AP4" s="4"/>
      <c r="AQ4" s="4"/>
      <c r="AR4" s="4"/>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row>
    <row r="5" spans="1:79" s="6" customFormat="1" ht="14.25">
      <c r="A5" s="10"/>
      <c r="B5" s="8"/>
      <c r="C5" s="11"/>
      <c r="D5" s="12"/>
      <c r="E5" s="8"/>
      <c r="F5" s="8"/>
      <c r="G5" s="8"/>
      <c r="H5" s="8"/>
      <c r="I5" s="8"/>
      <c r="J5" s="8"/>
      <c r="K5" s="8"/>
      <c r="L5" s="8"/>
      <c r="M5" s="8"/>
      <c r="N5" s="9"/>
      <c r="O5" s="8"/>
      <c r="P5" s="34"/>
      <c r="Q5" s="28"/>
      <c r="R5" s="4"/>
      <c r="S5" s="4"/>
      <c r="T5" s="4"/>
      <c r="U5" s="4"/>
      <c r="V5" s="4"/>
      <c r="W5" s="4"/>
      <c r="X5" s="4"/>
      <c r="Y5" s="4"/>
      <c r="Z5" s="4"/>
      <c r="AA5" s="4"/>
      <c r="AB5" s="4"/>
      <c r="AC5" s="4"/>
      <c r="AD5" s="4"/>
      <c r="AE5" s="4"/>
      <c r="AF5" s="4"/>
      <c r="AG5" s="4"/>
      <c r="AH5" s="4"/>
      <c r="AI5" s="4"/>
      <c r="AJ5" s="4"/>
      <c r="AK5" s="4"/>
      <c r="AL5" s="4"/>
      <c r="AM5" s="4"/>
      <c r="AN5" s="4"/>
      <c r="AO5" s="4"/>
      <c r="AP5" s="4"/>
      <c r="AQ5" s="4"/>
      <c r="AR5" s="4"/>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row>
    <row r="6" spans="1:79" s="6" customFormat="1" ht="15">
      <c r="A6" s="153" t="s">
        <v>8</v>
      </c>
      <c r="B6" s="154"/>
      <c r="C6" s="154"/>
      <c r="D6" s="155"/>
      <c r="E6" s="155"/>
      <c r="F6" s="155"/>
      <c r="G6" s="155"/>
      <c r="H6" s="155"/>
      <c r="I6" s="155"/>
      <c r="J6" s="155"/>
      <c r="K6" s="155"/>
      <c r="L6" s="155"/>
      <c r="M6" s="155"/>
      <c r="N6" s="155"/>
      <c r="O6" s="155"/>
      <c r="P6" s="156"/>
      <c r="Q6" s="28"/>
      <c r="R6" s="4"/>
      <c r="S6" s="4"/>
      <c r="T6" s="4"/>
      <c r="U6" s="4"/>
      <c r="V6" s="4"/>
      <c r="W6" s="4"/>
      <c r="X6" s="4"/>
      <c r="Y6" s="4"/>
      <c r="Z6" s="4"/>
      <c r="AA6" s="4"/>
      <c r="AB6" s="4"/>
      <c r="AC6" s="4"/>
      <c r="AD6" s="4"/>
      <c r="AE6" s="4"/>
      <c r="AF6" s="4"/>
      <c r="AG6" s="4"/>
      <c r="AH6" s="4"/>
      <c r="AI6" s="4"/>
      <c r="AJ6" s="4"/>
      <c r="AK6" s="4"/>
      <c r="AL6" s="4"/>
      <c r="AM6" s="4"/>
      <c r="AN6" s="4"/>
      <c r="AO6" s="4"/>
      <c r="AP6" s="4"/>
      <c r="AQ6" s="4"/>
      <c r="AR6" s="4"/>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row>
    <row r="7" spans="1:79" s="6" customFormat="1" ht="15">
      <c r="A7" s="13" t="s">
        <v>84</v>
      </c>
      <c r="B7" s="14"/>
      <c r="C7" s="14"/>
      <c r="D7" s="14"/>
      <c r="E7" s="7" t="s">
        <v>43</v>
      </c>
      <c r="F7" s="14"/>
      <c r="G7" s="14" t="s">
        <v>85</v>
      </c>
      <c r="H7" s="14"/>
      <c r="I7" s="11"/>
      <c r="J7" s="14" t="s">
        <v>43</v>
      </c>
      <c r="K7" s="14" t="s">
        <v>86</v>
      </c>
      <c r="L7" s="11"/>
      <c r="M7" s="9"/>
      <c r="N7" s="9"/>
      <c r="O7" s="9"/>
      <c r="P7" s="34"/>
      <c r="Q7" s="28"/>
      <c r="R7" s="4"/>
      <c r="S7" s="4"/>
      <c r="T7" s="4"/>
      <c r="U7" s="4"/>
      <c r="V7" s="4"/>
      <c r="W7" s="4"/>
      <c r="X7" s="4"/>
      <c r="Y7" s="4"/>
      <c r="Z7" s="4"/>
      <c r="AA7" s="4"/>
      <c r="AB7" s="4"/>
      <c r="AC7" s="4"/>
      <c r="AD7" s="4"/>
      <c r="AE7" s="4"/>
      <c r="AF7" s="4"/>
      <c r="AG7" s="4"/>
      <c r="AH7" s="4"/>
      <c r="AI7" s="4"/>
      <c r="AJ7" s="4"/>
      <c r="AK7" s="4"/>
      <c r="AL7" s="4"/>
      <c r="AM7" s="4"/>
      <c r="AN7" s="4"/>
      <c r="AO7" s="4"/>
      <c r="AP7" s="4"/>
      <c r="AQ7" s="4"/>
      <c r="AR7" s="4"/>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row>
    <row r="8" spans="1:79" s="6" customFormat="1" ht="15">
      <c r="A8" s="140" t="s">
        <v>87</v>
      </c>
      <c r="B8" s="141"/>
      <c r="C8" s="141"/>
      <c r="D8" s="141"/>
      <c r="E8" s="141"/>
      <c r="F8" s="14"/>
      <c r="G8" s="14" t="s">
        <v>88</v>
      </c>
      <c r="H8" s="14"/>
      <c r="I8" s="11"/>
      <c r="J8" s="14" t="s">
        <v>43</v>
      </c>
      <c r="K8" s="14" t="s">
        <v>89</v>
      </c>
      <c r="L8" s="11"/>
      <c r="M8" s="9"/>
      <c r="N8" s="9"/>
      <c r="O8" s="8"/>
      <c r="P8" s="34"/>
      <c r="Q8" s="28"/>
      <c r="R8" s="4"/>
      <c r="S8" s="4"/>
      <c r="T8" s="4"/>
      <c r="U8" s="4"/>
      <c r="V8" s="4"/>
      <c r="W8" s="4"/>
      <c r="X8" s="4"/>
      <c r="Y8" s="4"/>
      <c r="Z8" s="4"/>
      <c r="AA8" s="4"/>
      <c r="AB8" s="4"/>
      <c r="AC8" s="4"/>
      <c r="AD8" s="4"/>
      <c r="AE8" s="4"/>
      <c r="AF8" s="4"/>
      <c r="AG8" s="4"/>
      <c r="AH8" s="4"/>
      <c r="AI8" s="4"/>
      <c r="AJ8" s="4"/>
      <c r="AK8" s="4"/>
      <c r="AL8" s="4"/>
      <c r="AM8" s="4"/>
      <c r="AN8" s="4"/>
      <c r="AO8" s="4"/>
      <c r="AP8" s="4"/>
      <c r="AQ8" s="4"/>
      <c r="AR8" s="4"/>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row>
    <row r="9" spans="1:79" s="6" customFormat="1" ht="15">
      <c r="A9" s="13" t="s">
        <v>90</v>
      </c>
      <c r="B9" s="14"/>
      <c r="C9" s="14"/>
      <c r="D9" s="14"/>
      <c r="E9" s="7" t="s">
        <v>44</v>
      </c>
      <c r="F9" s="14"/>
      <c r="G9" s="14" t="s">
        <v>91</v>
      </c>
      <c r="H9" s="14"/>
      <c r="I9" s="11"/>
      <c r="J9" s="14" t="s">
        <v>45</v>
      </c>
      <c r="K9" s="14" t="s">
        <v>92</v>
      </c>
      <c r="L9" s="11"/>
      <c r="M9" s="9"/>
      <c r="N9" s="9"/>
      <c r="O9" s="8" t="s">
        <v>43</v>
      </c>
      <c r="P9" s="34"/>
      <c r="Q9" s="28"/>
      <c r="R9" s="4"/>
      <c r="S9" s="4"/>
      <c r="T9" s="4"/>
      <c r="U9" s="4"/>
      <c r="V9" s="4"/>
      <c r="W9" s="4"/>
      <c r="X9" s="4"/>
      <c r="Y9" s="4"/>
      <c r="Z9" s="4"/>
      <c r="AA9" s="4"/>
      <c r="AB9" s="4"/>
      <c r="AC9" s="4"/>
      <c r="AD9" s="4"/>
      <c r="AE9" s="4"/>
      <c r="AF9" s="4"/>
      <c r="AG9" s="4"/>
      <c r="AH9" s="4"/>
      <c r="AI9" s="4"/>
      <c r="AJ9" s="4"/>
      <c r="AK9" s="4"/>
      <c r="AL9" s="4"/>
      <c r="AM9" s="4"/>
      <c r="AN9" s="4"/>
      <c r="AO9" s="4"/>
      <c r="AP9" s="4"/>
      <c r="AQ9" s="4"/>
      <c r="AR9" s="4"/>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row>
    <row r="10" spans="1:79" s="6" customFormat="1" ht="15">
      <c r="A10" s="15" t="s">
        <v>93</v>
      </c>
      <c r="B10" s="16"/>
      <c r="C10" s="16"/>
      <c r="D10" s="16"/>
      <c r="E10" s="8" t="s">
        <v>46</v>
      </c>
      <c r="F10" s="17" t="s">
        <v>44</v>
      </c>
      <c r="G10" s="8" t="s">
        <v>43</v>
      </c>
      <c r="H10" s="8"/>
      <c r="I10" s="8"/>
      <c r="J10" s="8" t="s">
        <v>45</v>
      </c>
      <c r="K10" s="8"/>
      <c r="L10" s="8" t="s">
        <v>47</v>
      </c>
      <c r="M10" s="8"/>
      <c r="N10" s="9"/>
      <c r="O10" s="8" t="s">
        <v>43</v>
      </c>
      <c r="P10" s="34"/>
      <c r="Q10" s="28"/>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row>
    <row r="11" spans="1:79" s="6" customFormat="1" ht="14.25">
      <c r="A11" s="10" t="s">
        <v>43</v>
      </c>
      <c r="B11" s="8"/>
      <c r="C11" s="8"/>
      <c r="D11" s="8"/>
      <c r="E11" s="8"/>
      <c r="F11" s="8"/>
      <c r="G11" s="8"/>
      <c r="H11" s="8"/>
      <c r="I11" s="8"/>
      <c r="J11" s="8"/>
      <c r="K11" s="8"/>
      <c r="L11" s="8"/>
      <c r="M11" s="8"/>
      <c r="N11" s="9"/>
      <c r="O11" s="8"/>
      <c r="P11" s="34"/>
      <c r="Q11" s="28"/>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row>
    <row r="12" spans="1:79" s="6" customFormat="1" ht="15" thickBot="1">
      <c r="A12" s="145" t="s">
        <v>48</v>
      </c>
      <c r="B12" s="137"/>
      <c r="C12" s="137"/>
      <c r="D12" s="137"/>
      <c r="E12" s="137"/>
      <c r="F12" s="137"/>
      <c r="G12" s="137"/>
      <c r="H12" s="137"/>
      <c r="I12" s="137"/>
      <c r="J12" s="137"/>
      <c r="K12" s="8"/>
      <c r="L12" s="8"/>
      <c r="M12" s="8"/>
      <c r="N12" s="9"/>
      <c r="O12" s="8"/>
      <c r="P12" s="34"/>
      <c r="Q12" s="28"/>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22" ht="15.75" thickBot="1">
      <c r="A13" s="160" t="s">
        <v>49</v>
      </c>
      <c r="B13" s="161"/>
      <c r="C13" s="161"/>
      <c r="D13" s="162"/>
      <c r="E13" s="160" t="s">
        <v>50</v>
      </c>
      <c r="F13" s="161"/>
      <c r="G13" s="161"/>
      <c r="H13" s="162"/>
      <c r="I13" s="160" t="s">
        <v>51</v>
      </c>
      <c r="J13" s="161"/>
      <c r="K13" s="161"/>
      <c r="L13" s="162"/>
      <c r="M13" s="160" t="s">
        <v>52</v>
      </c>
      <c r="N13" s="161"/>
      <c r="O13" s="161"/>
      <c r="P13" s="162"/>
      <c r="Q13" s="28"/>
      <c r="R13" s="4"/>
      <c r="S13" s="4"/>
      <c r="T13" s="4"/>
      <c r="U13" s="4"/>
      <c r="V13" s="4"/>
    </row>
    <row r="14" spans="1:79" s="22" customFormat="1" ht="15.75" thickBot="1">
      <c r="A14" s="19" t="s">
        <v>53</v>
      </c>
      <c r="B14" s="20"/>
      <c r="C14" s="20"/>
      <c r="D14" s="21"/>
      <c r="E14" s="19" t="s">
        <v>54</v>
      </c>
      <c r="F14" s="20"/>
      <c r="G14" s="20"/>
      <c r="H14" s="21"/>
      <c r="I14" s="19" t="s">
        <v>55</v>
      </c>
      <c r="J14" s="20"/>
      <c r="K14" s="20"/>
      <c r="L14" s="21"/>
      <c r="M14" s="19" t="s">
        <v>56</v>
      </c>
      <c r="N14" s="20"/>
      <c r="O14" s="20"/>
      <c r="P14" s="21"/>
      <c r="Q14" s="28"/>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row>
    <row r="15" spans="1:79" s="6" customFormat="1" ht="14.25">
      <c r="A15" s="10">
        <v>0</v>
      </c>
      <c r="B15" s="23" t="s">
        <v>69</v>
      </c>
      <c r="C15" s="8">
        <v>10</v>
      </c>
      <c r="D15" s="23" t="s">
        <v>69</v>
      </c>
      <c r="E15" s="10">
        <v>25</v>
      </c>
      <c r="F15" s="23" t="s">
        <v>69</v>
      </c>
      <c r="G15" s="8">
        <v>35</v>
      </c>
      <c r="H15" s="23" t="s">
        <v>69</v>
      </c>
      <c r="I15" s="10">
        <v>50</v>
      </c>
      <c r="J15" s="23" t="s">
        <v>70</v>
      </c>
      <c r="K15" s="8">
        <v>60</v>
      </c>
      <c r="L15" s="23" t="s">
        <v>65</v>
      </c>
      <c r="M15" s="24">
        <v>75</v>
      </c>
      <c r="N15" s="23" t="s">
        <v>69</v>
      </c>
      <c r="O15" s="2">
        <v>85</v>
      </c>
      <c r="P15" s="136" t="s">
        <v>68</v>
      </c>
      <c r="Q15" s="28"/>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row>
    <row r="16" spans="1:79" s="6" customFormat="1" ht="14.25">
      <c r="A16" s="10">
        <v>0.5</v>
      </c>
      <c r="B16" s="23" t="s">
        <v>69</v>
      </c>
      <c r="C16" s="8">
        <v>10.5</v>
      </c>
      <c r="D16" s="23" t="s">
        <v>77</v>
      </c>
      <c r="E16" s="10">
        <v>25.5</v>
      </c>
      <c r="F16" s="23" t="s">
        <v>77</v>
      </c>
      <c r="G16" s="8">
        <v>35.5</v>
      </c>
      <c r="H16" s="23" t="s">
        <v>65</v>
      </c>
      <c r="I16" s="10">
        <v>50.5</v>
      </c>
      <c r="J16" s="23" t="s">
        <v>70</v>
      </c>
      <c r="K16" s="8">
        <v>60.5</v>
      </c>
      <c r="L16" s="23" t="s">
        <v>69</v>
      </c>
      <c r="M16" s="10">
        <v>75.5</v>
      </c>
      <c r="N16" s="23" t="s">
        <v>65</v>
      </c>
      <c r="O16" s="8">
        <v>85.5</v>
      </c>
      <c r="P16" s="79" t="s">
        <v>64</v>
      </c>
      <c r="Q16" s="28"/>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row>
    <row r="17" spans="1:79" s="6" customFormat="1" ht="14.25">
      <c r="A17" s="10">
        <v>1</v>
      </c>
      <c r="B17" s="23" t="s">
        <v>65</v>
      </c>
      <c r="C17" s="8">
        <v>11</v>
      </c>
      <c r="D17" s="23" t="s">
        <v>77</v>
      </c>
      <c r="E17" s="10">
        <v>26</v>
      </c>
      <c r="F17" s="23" t="s">
        <v>70</v>
      </c>
      <c r="G17" s="8">
        <v>36</v>
      </c>
      <c r="H17" s="23" t="s">
        <v>77</v>
      </c>
      <c r="I17" s="10">
        <v>51</v>
      </c>
      <c r="J17" s="23" t="s">
        <v>65</v>
      </c>
      <c r="K17" s="8">
        <v>61</v>
      </c>
      <c r="L17" s="23" t="s">
        <v>69</v>
      </c>
      <c r="M17" s="10">
        <v>76</v>
      </c>
      <c r="N17" s="23" t="s">
        <v>77</v>
      </c>
      <c r="O17" s="8">
        <v>86</v>
      </c>
      <c r="P17" s="79" t="s">
        <v>64</v>
      </c>
      <c r="Q17" s="28"/>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row>
    <row r="18" spans="1:79" s="6" customFormat="1" ht="14.25">
      <c r="A18" s="10">
        <v>1.5</v>
      </c>
      <c r="B18" s="23" t="s">
        <v>69</v>
      </c>
      <c r="C18" s="8">
        <v>11.5</v>
      </c>
      <c r="D18" s="23" t="s">
        <v>65</v>
      </c>
      <c r="E18" s="10">
        <v>26.5</v>
      </c>
      <c r="F18" s="23" t="s">
        <v>70</v>
      </c>
      <c r="G18" s="8">
        <v>36.5</v>
      </c>
      <c r="H18" s="23" t="s">
        <v>70</v>
      </c>
      <c r="I18" s="10">
        <v>51.5</v>
      </c>
      <c r="J18" s="23" t="s">
        <v>65</v>
      </c>
      <c r="K18" s="8">
        <v>61.5</v>
      </c>
      <c r="L18" s="23" t="s">
        <v>70</v>
      </c>
      <c r="M18" s="10">
        <v>76.5</v>
      </c>
      <c r="N18" s="23" t="s">
        <v>70</v>
      </c>
      <c r="O18" s="8">
        <v>86.5</v>
      </c>
      <c r="P18" s="79" t="s">
        <v>65</v>
      </c>
      <c r="Q18" s="28"/>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row>
    <row r="19" spans="1:79" s="6" customFormat="1" ht="14.25">
      <c r="A19" s="10">
        <v>2</v>
      </c>
      <c r="B19" s="23" t="s">
        <v>68</v>
      </c>
      <c r="C19" s="8">
        <v>12</v>
      </c>
      <c r="D19" s="23" t="s">
        <v>69</v>
      </c>
      <c r="E19" s="10">
        <v>27</v>
      </c>
      <c r="F19" s="23" t="s">
        <v>65</v>
      </c>
      <c r="G19" s="8">
        <v>37</v>
      </c>
      <c r="H19" s="23" t="s">
        <v>65</v>
      </c>
      <c r="I19" s="10">
        <v>52</v>
      </c>
      <c r="J19" s="23" t="s">
        <v>69</v>
      </c>
      <c r="K19" s="8">
        <v>62</v>
      </c>
      <c r="L19" s="23" t="s">
        <v>77</v>
      </c>
      <c r="M19" s="10">
        <v>77</v>
      </c>
      <c r="N19" s="23" t="s">
        <v>70</v>
      </c>
      <c r="O19" s="8">
        <v>87</v>
      </c>
      <c r="P19" s="79" t="s">
        <v>69</v>
      </c>
      <c r="Q19" s="28"/>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row>
    <row r="20" spans="1:79" s="6" customFormat="1" ht="14.25">
      <c r="A20" s="10">
        <v>2.5</v>
      </c>
      <c r="B20" s="23" t="s">
        <v>64</v>
      </c>
      <c r="C20" s="8">
        <v>12.5</v>
      </c>
      <c r="D20" s="23" t="s">
        <v>69</v>
      </c>
      <c r="E20" s="10">
        <v>27.5</v>
      </c>
      <c r="F20" s="23" t="s">
        <v>69</v>
      </c>
      <c r="G20" s="8">
        <v>37.5</v>
      </c>
      <c r="H20" s="23" t="s">
        <v>69</v>
      </c>
      <c r="I20" s="10">
        <v>52.5</v>
      </c>
      <c r="J20" s="23" t="s">
        <v>70</v>
      </c>
      <c r="K20" s="8">
        <v>62.5</v>
      </c>
      <c r="L20" s="23" t="s">
        <v>69</v>
      </c>
      <c r="M20" s="10">
        <v>77.5</v>
      </c>
      <c r="N20" s="23" t="s">
        <v>64</v>
      </c>
      <c r="O20" s="8">
        <v>87.5</v>
      </c>
      <c r="P20" s="79" t="s">
        <v>69</v>
      </c>
      <c r="Q20" s="28"/>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row>
    <row r="21" spans="1:79" s="6" customFormat="1" ht="14.25">
      <c r="A21" s="10">
        <v>3</v>
      </c>
      <c r="B21" s="23" t="s">
        <v>65</v>
      </c>
      <c r="C21" s="8">
        <v>13</v>
      </c>
      <c r="D21" s="23" t="s">
        <v>69</v>
      </c>
      <c r="E21" s="10">
        <v>28</v>
      </c>
      <c r="F21" s="23" t="s">
        <v>70</v>
      </c>
      <c r="G21" s="8">
        <v>38</v>
      </c>
      <c r="H21" s="23" t="s">
        <v>69</v>
      </c>
      <c r="I21" s="10">
        <v>53</v>
      </c>
      <c r="J21" s="23" t="s">
        <v>70</v>
      </c>
      <c r="K21" s="8">
        <v>63</v>
      </c>
      <c r="L21" s="23" t="s">
        <v>68</v>
      </c>
      <c r="M21" s="10">
        <v>78</v>
      </c>
      <c r="N21" s="23" t="s">
        <v>64</v>
      </c>
      <c r="O21" s="8">
        <v>88</v>
      </c>
      <c r="P21" s="79" t="s">
        <v>70</v>
      </c>
      <c r="Q21" s="28"/>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row>
    <row r="22" spans="1:79" s="6" customFormat="1" ht="14.25">
      <c r="A22" s="10">
        <v>3.5</v>
      </c>
      <c r="B22" s="23" t="s">
        <v>65</v>
      </c>
      <c r="C22" s="8">
        <v>13.5</v>
      </c>
      <c r="D22" s="23" t="s">
        <v>69</v>
      </c>
      <c r="E22" s="10">
        <v>28.5</v>
      </c>
      <c r="F22" s="23" t="s">
        <v>65</v>
      </c>
      <c r="G22" s="8">
        <v>38.5</v>
      </c>
      <c r="H22" s="23" t="s">
        <v>70</v>
      </c>
      <c r="I22" s="10">
        <v>53.5</v>
      </c>
      <c r="J22" s="23" t="s">
        <v>70</v>
      </c>
      <c r="K22" s="8">
        <v>63.5</v>
      </c>
      <c r="L22" s="23" t="s">
        <v>64</v>
      </c>
      <c r="M22" s="10">
        <v>78.5</v>
      </c>
      <c r="N22" s="23" t="s">
        <v>64</v>
      </c>
      <c r="O22" s="8">
        <v>88.5</v>
      </c>
      <c r="P22" s="79" t="s">
        <v>70</v>
      </c>
      <c r="Q22" s="28"/>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row>
    <row r="23" spans="1:79" s="6" customFormat="1" ht="14.25">
      <c r="A23" s="10">
        <v>4</v>
      </c>
      <c r="B23" s="23" t="s">
        <v>69</v>
      </c>
      <c r="C23" s="8">
        <v>14</v>
      </c>
      <c r="D23" s="23" t="s">
        <v>70</v>
      </c>
      <c r="E23" s="10">
        <v>29</v>
      </c>
      <c r="F23" s="23" t="s">
        <v>69</v>
      </c>
      <c r="G23" s="8">
        <v>39</v>
      </c>
      <c r="H23" s="23" t="s">
        <v>70</v>
      </c>
      <c r="I23" s="10">
        <v>54</v>
      </c>
      <c r="J23" s="23" t="s">
        <v>69</v>
      </c>
      <c r="K23" s="8">
        <v>64</v>
      </c>
      <c r="L23" s="23" t="s">
        <v>65</v>
      </c>
      <c r="M23" s="10">
        <v>79</v>
      </c>
      <c r="N23" s="23" t="s">
        <v>69</v>
      </c>
      <c r="O23" s="8">
        <v>89</v>
      </c>
      <c r="P23" s="79" t="s">
        <v>70</v>
      </c>
      <c r="Q23" s="28"/>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row>
    <row r="24" spans="1:79" s="6" customFormat="1" ht="14.25">
      <c r="A24" s="10">
        <v>4.5</v>
      </c>
      <c r="B24" s="23" t="s">
        <v>65</v>
      </c>
      <c r="C24" s="8">
        <v>14.5</v>
      </c>
      <c r="D24" s="23" t="s">
        <v>69</v>
      </c>
      <c r="E24" s="10">
        <v>29.5</v>
      </c>
      <c r="F24" s="23" t="s">
        <v>69</v>
      </c>
      <c r="G24" s="8">
        <v>39.5</v>
      </c>
      <c r="H24" s="23" t="s">
        <v>67</v>
      </c>
      <c r="I24" s="10">
        <v>54.5</v>
      </c>
      <c r="J24" s="23" t="s">
        <v>70</v>
      </c>
      <c r="K24" s="8">
        <v>64.5</v>
      </c>
      <c r="L24" s="23" t="s">
        <v>69</v>
      </c>
      <c r="M24" s="10">
        <v>79.5</v>
      </c>
      <c r="N24" s="23" t="s">
        <v>65</v>
      </c>
      <c r="O24" s="8">
        <v>89.5</v>
      </c>
      <c r="P24" s="79" t="s">
        <v>70</v>
      </c>
      <c r="Q24" s="28"/>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row>
    <row r="25" spans="1:79" s="6" customFormat="1" ht="14.25">
      <c r="A25" s="10">
        <v>5</v>
      </c>
      <c r="B25" s="23" t="s">
        <v>68</v>
      </c>
      <c r="C25" s="8">
        <v>15</v>
      </c>
      <c r="D25" s="23" t="s">
        <v>68</v>
      </c>
      <c r="E25" s="10">
        <v>30</v>
      </c>
      <c r="F25" s="23" t="s">
        <v>70</v>
      </c>
      <c r="G25" s="8">
        <v>40</v>
      </c>
      <c r="H25" s="23" t="s">
        <v>69</v>
      </c>
      <c r="I25" s="10">
        <v>55</v>
      </c>
      <c r="J25" s="23" t="s">
        <v>69</v>
      </c>
      <c r="K25" s="8">
        <v>65</v>
      </c>
      <c r="L25" s="23" t="s">
        <v>69</v>
      </c>
      <c r="M25" s="10">
        <v>80</v>
      </c>
      <c r="N25" s="23" t="s">
        <v>68</v>
      </c>
      <c r="O25" s="8">
        <v>90</v>
      </c>
      <c r="P25" s="79" t="s">
        <v>65</v>
      </c>
      <c r="Q25" s="28"/>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row>
    <row r="26" spans="1:79" s="6" customFormat="1" ht="14.25">
      <c r="A26" s="10">
        <v>5.5</v>
      </c>
      <c r="B26" s="23" t="s">
        <v>65</v>
      </c>
      <c r="C26" s="8">
        <v>15.5</v>
      </c>
      <c r="D26" s="23" t="s">
        <v>65</v>
      </c>
      <c r="E26" s="10">
        <v>30.5</v>
      </c>
      <c r="F26" s="23" t="s">
        <v>69</v>
      </c>
      <c r="G26" s="8">
        <v>40.5</v>
      </c>
      <c r="H26" s="23" t="s">
        <v>65</v>
      </c>
      <c r="I26" s="10">
        <v>55.5</v>
      </c>
      <c r="J26" s="23" t="s">
        <v>67</v>
      </c>
      <c r="K26" s="8">
        <v>65.5</v>
      </c>
      <c r="L26" s="23" t="s">
        <v>69</v>
      </c>
      <c r="M26" s="10">
        <v>80.5</v>
      </c>
      <c r="N26" s="23" t="s">
        <v>64</v>
      </c>
      <c r="O26" s="8">
        <v>90.5</v>
      </c>
      <c r="P26" s="79" t="s">
        <v>65</v>
      </c>
      <c r="Q26" s="28"/>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row>
    <row r="27" spans="1:79" s="6" customFormat="1" ht="14.25">
      <c r="A27" s="10">
        <v>6</v>
      </c>
      <c r="B27" s="23" t="s">
        <v>64</v>
      </c>
      <c r="C27" s="8">
        <v>16</v>
      </c>
      <c r="D27" s="23" t="s">
        <v>77</v>
      </c>
      <c r="E27" s="10">
        <v>31</v>
      </c>
      <c r="F27" s="23" t="s">
        <v>69</v>
      </c>
      <c r="G27" s="8">
        <v>41</v>
      </c>
      <c r="H27" s="23" t="s">
        <v>64</v>
      </c>
      <c r="I27" s="10">
        <v>56</v>
      </c>
      <c r="J27" s="23" t="s">
        <v>70</v>
      </c>
      <c r="K27" s="8">
        <v>66</v>
      </c>
      <c r="L27" s="23" t="s">
        <v>70</v>
      </c>
      <c r="M27" s="10">
        <v>81</v>
      </c>
      <c r="N27" s="23" t="s">
        <v>69</v>
      </c>
      <c r="O27" s="8">
        <v>91</v>
      </c>
      <c r="P27" s="79" t="s">
        <v>69</v>
      </c>
      <c r="Q27" s="28"/>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row>
    <row r="28" spans="1:79" s="6" customFormat="1" ht="14.25">
      <c r="A28" s="10">
        <v>6.5</v>
      </c>
      <c r="B28" s="23" t="s">
        <v>64</v>
      </c>
      <c r="C28" s="8">
        <v>16.5</v>
      </c>
      <c r="D28" s="23" t="s">
        <v>65</v>
      </c>
      <c r="E28" s="10">
        <v>31.5</v>
      </c>
      <c r="F28" s="23" t="s">
        <v>77</v>
      </c>
      <c r="G28" s="8">
        <v>41.5</v>
      </c>
      <c r="H28" s="23" t="s">
        <v>65</v>
      </c>
      <c r="I28" s="10">
        <v>56.5</v>
      </c>
      <c r="J28" s="23" t="s">
        <v>69</v>
      </c>
      <c r="K28" s="8">
        <v>66.5</v>
      </c>
      <c r="L28" s="23" t="s">
        <v>65</v>
      </c>
      <c r="M28" s="10">
        <v>81.5</v>
      </c>
      <c r="N28" s="23" t="s">
        <v>77</v>
      </c>
      <c r="O28" s="8">
        <v>91.5</v>
      </c>
      <c r="P28" s="79" t="s">
        <v>65</v>
      </c>
      <c r="Q28" s="28"/>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row>
    <row r="29" spans="1:79" s="6" customFormat="1" ht="14.25">
      <c r="A29" s="10">
        <v>7</v>
      </c>
      <c r="B29" s="23" t="s">
        <v>64</v>
      </c>
      <c r="C29" s="8">
        <v>17</v>
      </c>
      <c r="D29" s="23" t="s">
        <v>69</v>
      </c>
      <c r="E29" s="10">
        <v>32</v>
      </c>
      <c r="F29" s="23" t="s">
        <v>69</v>
      </c>
      <c r="G29" s="8">
        <v>42</v>
      </c>
      <c r="H29" s="23" t="s">
        <v>69</v>
      </c>
      <c r="I29" s="10">
        <v>57</v>
      </c>
      <c r="J29" s="23" t="s">
        <v>64</v>
      </c>
      <c r="K29" s="8">
        <v>67</v>
      </c>
      <c r="L29" s="23" t="s">
        <v>65</v>
      </c>
      <c r="M29" s="10">
        <v>82</v>
      </c>
      <c r="N29" s="23" t="s">
        <v>69</v>
      </c>
      <c r="O29" s="8">
        <v>92</v>
      </c>
      <c r="P29" s="79" t="s">
        <v>65</v>
      </c>
      <c r="Q29" s="28"/>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row>
    <row r="30" spans="1:79" s="6" customFormat="1" ht="14.25">
      <c r="A30" s="10">
        <v>7.5</v>
      </c>
      <c r="B30" s="23" t="s">
        <v>64</v>
      </c>
      <c r="C30" s="8">
        <v>17.5</v>
      </c>
      <c r="D30" s="23" t="s">
        <v>69</v>
      </c>
      <c r="E30" s="10">
        <v>32.5</v>
      </c>
      <c r="F30" s="23" t="s">
        <v>70</v>
      </c>
      <c r="G30" s="8">
        <v>42.5</v>
      </c>
      <c r="H30" s="23" t="s">
        <v>69</v>
      </c>
      <c r="I30" s="10">
        <v>57.5</v>
      </c>
      <c r="J30" s="23" t="s">
        <v>69</v>
      </c>
      <c r="K30" s="8">
        <v>67.5</v>
      </c>
      <c r="L30" s="23" t="s">
        <v>69</v>
      </c>
      <c r="M30" s="10">
        <v>82.5</v>
      </c>
      <c r="N30" s="23" t="s">
        <v>68</v>
      </c>
      <c r="O30" s="8">
        <v>92.5</v>
      </c>
      <c r="P30" s="79" t="s">
        <v>68</v>
      </c>
      <c r="Q30" s="28"/>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row>
    <row r="31" spans="1:79" s="6" customFormat="1" ht="14.25">
      <c r="A31" s="10">
        <v>8</v>
      </c>
      <c r="B31" s="23" t="s">
        <v>64</v>
      </c>
      <c r="C31" s="8">
        <v>18</v>
      </c>
      <c r="D31" s="23" t="s">
        <v>69</v>
      </c>
      <c r="E31" s="10">
        <v>33</v>
      </c>
      <c r="F31" s="23" t="s">
        <v>65</v>
      </c>
      <c r="G31" s="8">
        <v>43</v>
      </c>
      <c r="H31" s="23" t="s">
        <v>70</v>
      </c>
      <c r="I31" s="10">
        <v>58</v>
      </c>
      <c r="J31" s="23" t="s">
        <v>68</v>
      </c>
      <c r="K31" s="8">
        <v>68</v>
      </c>
      <c r="L31" s="23" t="s">
        <v>70</v>
      </c>
      <c r="M31" s="10">
        <v>83</v>
      </c>
      <c r="N31" s="23" t="s">
        <v>69</v>
      </c>
      <c r="O31" s="8">
        <v>93</v>
      </c>
      <c r="P31" s="79" t="s">
        <v>69</v>
      </c>
      <c r="Q31" s="28"/>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row>
    <row r="32" spans="1:79" s="6" customFormat="1" ht="14.25">
      <c r="A32" s="10">
        <v>8.5</v>
      </c>
      <c r="B32" s="23" t="s">
        <v>64</v>
      </c>
      <c r="C32" s="8">
        <v>18.5</v>
      </c>
      <c r="D32" s="23" t="s">
        <v>69</v>
      </c>
      <c r="E32" s="10">
        <v>33.5</v>
      </c>
      <c r="F32" s="23" t="s">
        <v>70</v>
      </c>
      <c r="G32" s="8">
        <v>43.5</v>
      </c>
      <c r="H32" s="23" t="s">
        <v>70</v>
      </c>
      <c r="I32" s="10">
        <v>58.5</v>
      </c>
      <c r="J32" s="23" t="s">
        <v>69</v>
      </c>
      <c r="K32" s="8">
        <v>68.5</v>
      </c>
      <c r="L32" s="23" t="s">
        <v>67</v>
      </c>
      <c r="M32" s="10">
        <v>83.5</v>
      </c>
      <c r="N32" s="23" t="s">
        <v>64</v>
      </c>
      <c r="O32" s="8">
        <v>93.5</v>
      </c>
      <c r="P32" s="79" t="s">
        <v>65</v>
      </c>
      <c r="Q32" s="28"/>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row>
    <row r="33" spans="1:79" s="6" customFormat="1" ht="14.25">
      <c r="A33" s="10">
        <v>9</v>
      </c>
      <c r="B33" s="23" t="s">
        <v>68</v>
      </c>
      <c r="C33" s="8">
        <v>19</v>
      </c>
      <c r="D33" s="23" t="s">
        <v>69</v>
      </c>
      <c r="E33" s="10">
        <v>34</v>
      </c>
      <c r="F33" s="23" t="s">
        <v>70</v>
      </c>
      <c r="G33" s="8">
        <v>44</v>
      </c>
      <c r="H33" s="23" t="s">
        <v>69</v>
      </c>
      <c r="I33" s="10">
        <v>59</v>
      </c>
      <c r="J33" s="23" t="s">
        <v>69</v>
      </c>
      <c r="K33" s="8">
        <v>69</v>
      </c>
      <c r="L33" s="23" t="s">
        <v>70</v>
      </c>
      <c r="M33" s="10">
        <v>84</v>
      </c>
      <c r="N33" s="23" t="s">
        <v>69</v>
      </c>
      <c r="O33" s="8">
        <v>94</v>
      </c>
      <c r="P33" s="79" t="s">
        <v>68</v>
      </c>
      <c r="Q33" s="28"/>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row>
    <row r="34" spans="1:79" s="6" customFormat="1" ht="15" thickBot="1">
      <c r="A34" s="25">
        <v>9.5</v>
      </c>
      <c r="B34" s="23" t="s">
        <v>65</v>
      </c>
      <c r="C34" s="26">
        <v>19.5</v>
      </c>
      <c r="D34" s="23" t="s">
        <v>69</v>
      </c>
      <c r="E34" s="25">
        <v>34.5</v>
      </c>
      <c r="F34" s="23" t="s">
        <v>65</v>
      </c>
      <c r="G34" s="26">
        <v>44.5</v>
      </c>
      <c r="H34" s="23" t="s">
        <v>70</v>
      </c>
      <c r="I34" s="25">
        <v>59.5</v>
      </c>
      <c r="J34" s="23" t="s">
        <v>77</v>
      </c>
      <c r="K34" s="26">
        <v>69.5</v>
      </c>
      <c r="L34" s="23" t="s">
        <v>67</v>
      </c>
      <c r="M34" s="25">
        <v>84.5</v>
      </c>
      <c r="N34" s="23" t="s">
        <v>69</v>
      </c>
      <c r="O34" s="26">
        <v>94.5</v>
      </c>
      <c r="P34" s="80" t="s">
        <v>68</v>
      </c>
      <c r="Q34" s="28"/>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row>
    <row r="35" spans="1:79" s="6" customFormat="1" ht="14.25">
      <c r="A35" s="163" t="s">
        <v>112</v>
      </c>
      <c r="B35" s="164"/>
      <c r="C35" s="164"/>
      <c r="D35" s="164"/>
      <c r="E35" s="164"/>
      <c r="F35" s="164"/>
      <c r="G35" s="164"/>
      <c r="H35" s="164"/>
      <c r="I35" s="164"/>
      <c r="J35" s="164"/>
      <c r="K35" s="165"/>
      <c r="L35" s="166"/>
      <c r="M35" s="166"/>
      <c r="N35" s="166"/>
      <c r="O35" s="166"/>
      <c r="P35" s="167"/>
      <c r="Q35" s="28"/>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row>
    <row r="36" spans="1:79" s="6" customFormat="1" ht="14.25">
      <c r="A36" s="157" t="s">
        <v>74</v>
      </c>
      <c r="B36" s="158"/>
      <c r="C36" s="159"/>
      <c r="D36" s="159"/>
      <c r="E36" s="159"/>
      <c r="F36" s="159"/>
      <c r="G36" s="159"/>
      <c r="H36" s="159"/>
      <c r="I36" s="159"/>
      <c r="J36" s="159"/>
      <c r="K36" s="159"/>
      <c r="L36" s="159"/>
      <c r="M36" s="159"/>
      <c r="N36" s="159"/>
      <c r="O36" s="159"/>
      <c r="P36" s="34"/>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row>
    <row r="37" spans="1:79" s="6" customFormat="1" ht="14.25">
      <c r="A37" s="8"/>
      <c r="B37" s="11"/>
      <c r="C37" s="8"/>
      <c r="D37" s="11"/>
      <c r="E37" s="8"/>
      <c r="F37" s="11"/>
      <c r="G37" s="8"/>
      <c r="H37" s="11"/>
      <c r="I37" s="8"/>
      <c r="J37" s="11"/>
      <c r="K37" s="8"/>
      <c r="L37" s="11"/>
      <c r="M37" s="8"/>
      <c r="N37" s="11"/>
      <c r="O37" s="8"/>
      <c r="P37" s="129"/>
      <c r="Q37" s="28"/>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row>
    <row r="38" spans="1:79" s="6" customFormat="1" ht="12.75" customHeight="1">
      <c r="A38" s="97" t="s">
        <v>105</v>
      </c>
      <c r="B38" s="8"/>
      <c r="C38" s="8"/>
      <c r="D38" s="8"/>
      <c r="E38" s="8"/>
      <c r="F38" s="8"/>
      <c r="G38" s="8"/>
      <c r="H38" s="8"/>
      <c r="I38" s="8"/>
      <c r="J38" s="8"/>
      <c r="K38" s="8"/>
      <c r="L38" s="8"/>
      <c r="M38" s="8"/>
      <c r="N38" s="9"/>
      <c r="O38" s="8"/>
      <c r="P38" s="34"/>
      <c r="Q38" s="28"/>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row>
    <row r="39" spans="1:79" s="6" customFormat="1" ht="9.75" customHeight="1">
      <c r="A39" s="97"/>
      <c r="B39" s="8"/>
      <c r="C39" s="8"/>
      <c r="D39" s="8"/>
      <c r="E39" s="8"/>
      <c r="F39" s="8"/>
      <c r="G39" s="8"/>
      <c r="H39" s="8"/>
      <c r="I39" s="8"/>
      <c r="J39" s="8"/>
      <c r="K39" s="8"/>
      <c r="L39" s="8"/>
      <c r="M39" s="8"/>
      <c r="N39" s="9"/>
      <c r="O39" s="8"/>
      <c r="P39" s="34"/>
      <c r="Q39" s="28"/>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row>
    <row r="40" spans="1:79" s="96" customFormat="1" ht="15.75" thickBot="1">
      <c r="A40" s="87" t="s">
        <v>57</v>
      </c>
      <c r="B40" s="87"/>
      <c r="C40" s="87"/>
      <c r="D40" s="87"/>
      <c r="E40" s="87"/>
      <c r="F40" s="98"/>
      <c r="G40" s="87"/>
      <c r="H40" s="87"/>
      <c r="I40" s="87"/>
      <c r="J40" s="87"/>
      <c r="K40" s="87"/>
      <c r="L40" s="87"/>
      <c r="M40" s="87"/>
      <c r="N40" s="91"/>
      <c r="O40" s="87"/>
      <c r="P40" s="92"/>
      <c r="Q40" s="93"/>
      <c r="R40" s="94"/>
      <c r="S40" s="93"/>
      <c r="T40" s="93"/>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row>
    <row r="41" spans="1:79" s="6" customFormat="1" ht="15.75" thickBot="1">
      <c r="A41" s="29" t="s">
        <v>58</v>
      </c>
      <c r="B41" s="30"/>
      <c r="C41" s="29" t="s">
        <v>59</v>
      </c>
      <c r="D41" s="30"/>
      <c r="E41" s="29" t="s">
        <v>60</v>
      </c>
      <c r="F41" s="30"/>
      <c r="G41" s="29" t="s">
        <v>61</v>
      </c>
      <c r="H41" s="30"/>
      <c r="I41" s="29" t="s">
        <v>62</v>
      </c>
      <c r="J41" s="30"/>
      <c r="K41" s="14"/>
      <c r="L41" s="31" t="s">
        <v>63</v>
      </c>
      <c r="M41" s="32"/>
      <c r="N41" s="29" t="s">
        <v>64</v>
      </c>
      <c r="O41" s="33"/>
      <c r="P41" s="34"/>
      <c r="Q41" s="27"/>
      <c r="R41" s="28"/>
      <c r="S41" s="28"/>
      <c r="T41" s="28"/>
      <c r="U41" s="4"/>
      <c r="V41" s="4"/>
      <c r="W41" s="4"/>
      <c r="X41" s="4"/>
      <c r="Y41" s="4"/>
      <c r="Z41" s="4"/>
      <c r="AA41" s="4"/>
      <c r="AB41" s="4"/>
      <c r="AC41" s="4"/>
      <c r="AD41" s="4"/>
      <c r="AE41" s="4"/>
      <c r="AF41" s="4"/>
      <c r="AG41" s="4"/>
      <c r="AH41" s="4"/>
      <c r="AI41" s="4"/>
      <c r="AJ41" s="4"/>
      <c r="AK41" s="4"/>
      <c r="AL41" s="4"/>
      <c r="AM41" s="4"/>
      <c r="AN41" s="4"/>
      <c r="AO41" s="4"/>
      <c r="AP41" s="4"/>
      <c r="AQ41" s="4"/>
      <c r="AR41" s="4"/>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row>
    <row r="42" spans="1:79" s="6" customFormat="1" ht="14.25">
      <c r="A42" s="10" t="s">
        <v>65</v>
      </c>
      <c r="B42" s="35">
        <f>COUNTIF(B15:B34:D15:D34,"HC")</f>
        <v>9</v>
      </c>
      <c r="C42" s="10" t="s">
        <v>65</v>
      </c>
      <c r="D42" s="35">
        <f>COUNTIF(F15:F34:H15:H34,"HC")</f>
        <v>8</v>
      </c>
      <c r="E42" s="10" t="s">
        <v>65</v>
      </c>
      <c r="F42" s="35">
        <f>COUNTIF(J15:J34:L15:L34,"HC")</f>
        <v>6</v>
      </c>
      <c r="G42" s="10" t="s">
        <v>65</v>
      </c>
      <c r="H42" s="35">
        <f>COUNTIF(N15:N34:P15:P34,"HC")</f>
        <v>8</v>
      </c>
      <c r="I42" s="10" t="s">
        <v>65</v>
      </c>
      <c r="J42" s="35">
        <f>SUM(B42:D42:F42:H42)</f>
        <v>31</v>
      </c>
      <c r="K42" s="8"/>
      <c r="L42" s="24" t="s">
        <v>65</v>
      </c>
      <c r="M42" s="36">
        <f>AVERAGE(B42:D42:F42:H42)</f>
        <v>7.75</v>
      </c>
      <c r="N42" s="24" t="s">
        <v>65</v>
      </c>
      <c r="O42" s="36">
        <f>STDEV(B42:D42:F42:H42)</f>
        <v>1.2583057392117916</v>
      </c>
      <c r="P42" s="34"/>
      <c r="Q42" s="27"/>
      <c r="R42" s="28"/>
      <c r="S42" s="28"/>
      <c r="T42" s="28"/>
      <c r="U42" s="4"/>
      <c r="V42" s="4"/>
      <c r="W42" s="4"/>
      <c r="X42" s="4"/>
      <c r="Y42" s="4"/>
      <c r="Z42" s="4"/>
      <c r="AA42" s="4"/>
      <c r="AB42" s="4"/>
      <c r="AC42" s="4"/>
      <c r="AD42" s="4"/>
      <c r="AE42" s="4"/>
      <c r="AF42" s="4"/>
      <c r="AG42" s="4"/>
      <c r="AH42" s="4"/>
      <c r="AI42" s="4"/>
      <c r="AJ42" s="4"/>
      <c r="AK42" s="4"/>
      <c r="AL42" s="4"/>
      <c r="AM42" s="4"/>
      <c r="AN42" s="4"/>
      <c r="AO42" s="4"/>
      <c r="AP42" s="4"/>
      <c r="AQ42" s="4"/>
      <c r="AR42" s="4"/>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row>
    <row r="43" spans="1:79" s="6" customFormat="1" ht="14.25">
      <c r="A43" s="37" t="s">
        <v>66</v>
      </c>
      <c r="B43" s="35">
        <f>COUNTIF(B15:B34:D15:D34,"SC")</f>
        <v>0</v>
      </c>
      <c r="C43" s="37" t="s">
        <v>66</v>
      </c>
      <c r="D43" s="35">
        <f>COUNTIF(F15:F34:H15:H34,"SC")</f>
        <v>0</v>
      </c>
      <c r="E43" s="37" t="s">
        <v>66</v>
      </c>
      <c r="F43" s="35">
        <f>COUNTIF(J15:J34:L15:L34,"SC")</f>
        <v>0</v>
      </c>
      <c r="G43" s="37" t="s">
        <v>66</v>
      </c>
      <c r="H43" s="35">
        <f>COUNTIF(N15:N34:P15:P34,"SC")</f>
        <v>0</v>
      </c>
      <c r="I43" s="37" t="s">
        <v>66</v>
      </c>
      <c r="J43" s="35">
        <f>SUM(B43:D43:F43:H43)</f>
        <v>0</v>
      </c>
      <c r="K43" s="9"/>
      <c r="L43" s="37" t="s">
        <v>66</v>
      </c>
      <c r="M43" s="35">
        <f>AVERAGE(B43:D43:F43:H43)</f>
        <v>0</v>
      </c>
      <c r="N43" s="37" t="s">
        <v>66</v>
      </c>
      <c r="O43" s="35">
        <f>STDEV(B43:D43:F43:H43)</f>
        <v>0</v>
      </c>
      <c r="P43" s="34"/>
      <c r="Q43" s="27"/>
      <c r="R43" s="28"/>
      <c r="S43" s="28"/>
      <c r="T43" s="28"/>
      <c r="U43" s="4"/>
      <c r="V43" s="4"/>
      <c r="W43" s="4"/>
      <c r="X43" s="4"/>
      <c r="Y43" s="4"/>
      <c r="Z43" s="4"/>
      <c r="AA43" s="4"/>
      <c r="AB43" s="4"/>
      <c r="AC43" s="4"/>
      <c r="AD43" s="4"/>
      <c r="AE43" s="4"/>
      <c r="AF43" s="4"/>
      <c r="AG43" s="4"/>
      <c r="AH43" s="4"/>
      <c r="AI43" s="4"/>
      <c r="AJ43" s="4"/>
      <c r="AK43" s="4"/>
      <c r="AL43" s="4"/>
      <c r="AM43" s="4"/>
      <c r="AN43" s="4"/>
      <c r="AO43" s="4"/>
      <c r="AP43" s="4"/>
      <c r="AQ43" s="4"/>
      <c r="AR43" s="4"/>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row>
    <row r="44" spans="1:79" s="6" customFormat="1" ht="14.25">
      <c r="A44" s="37" t="s">
        <v>67</v>
      </c>
      <c r="B44" s="35">
        <f>COUNTIF(B15:B34:D15:D34,"RKC")</f>
        <v>0</v>
      </c>
      <c r="C44" s="37" t="s">
        <v>67</v>
      </c>
      <c r="D44" s="35">
        <f>COUNTIF(F15:F34:H15:H34,"RKC")</f>
        <v>1</v>
      </c>
      <c r="E44" s="37" t="s">
        <v>67</v>
      </c>
      <c r="F44" s="35">
        <f>COUNTIF(J15:J34:L15:L34,"RKC")</f>
        <v>3</v>
      </c>
      <c r="G44" s="37" t="s">
        <v>67</v>
      </c>
      <c r="H44" s="35">
        <f>COUNTIF(N15:N34:P15:P34,"RKC")</f>
        <v>0</v>
      </c>
      <c r="I44" s="37" t="s">
        <v>67</v>
      </c>
      <c r="J44" s="35">
        <f>SUM(B44:D44:F44:H44)</f>
        <v>4</v>
      </c>
      <c r="K44" s="9"/>
      <c r="L44" s="37" t="s">
        <v>67</v>
      </c>
      <c r="M44" s="35">
        <f>AVERAGE(B44:D44:F44:H44)</f>
        <v>1</v>
      </c>
      <c r="N44" s="37" t="s">
        <v>67</v>
      </c>
      <c r="O44" s="35">
        <f>STDEV(B44:D44:F44:H44)</f>
        <v>1.4142135623730951</v>
      </c>
      <c r="P44" s="34"/>
      <c r="Q44" s="27"/>
      <c r="R44" s="28"/>
      <c r="S44" s="28"/>
      <c r="T44" s="28"/>
      <c r="U44" s="4"/>
      <c r="V44" s="4"/>
      <c r="W44" s="4"/>
      <c r="X44" s="4"/>
      <c r="Y44" s="4"/>
      <c r="Z44" s="4"/>
      <c r="AA44" s="4"/>
      <c r="AB44" s="4"/>
      <c r="AC44" s="4"/>
      <c r="AD44" s="4"/>
      <c r="AE44" s="4"/>
      <c r="AF44" s="4"/>
      <c r="AG44" s="4"/>
      <c r="AH44" s="4"/>
      <c r="AI44" s="4"/>
      <c r="AJ44" s="4"/>
      <c r="AK44" s="4"/>
      <c r="AL44" s="4"/>
      <c r="AM44" s="4"/>
      <c r="AN44" s="4"/>
      <c r="AO44" s="4"/>
      <c r="AP44" s="4"/>
      <c r="AQ44" s="4"/>
      <c r="AR44" s="4"/>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row>
    <row r="45" spans="1:79" s="6" customFormat="1" ht="14.25">
      <c r="A45" s="10" t="s">
        <v>77</v>
      </c>
      <c r="B45" s="35">
        <f>COUNTIF(B15:B34:D15:D34,"NIA")</f>
        <v>3</v>
      </c>
      <c r="C45" s="10" t="s">
        <v>77</v>
      </c>
      <c r="D45" s="35">
        <f>COUNTIF(F15:F34:H15:H34,"NIA")</f>
        <v>3</v>
      </c>
      <c r="E45" s="10" t="s">
        <v>77</v>
      </c>
      <c r="F45" s="35">
        <f>COUNTIF(J15:J34:L15:L34,"NIA")</f>
        <v>2</v>
      </c>
      <c r="G45" s="10" t="s">
        <v>77</v>
      </c>
      <c r="H45" s="35">
        <f>COUNTIF(N15:N34:P15:P34,"NIA")</f>
        <v>2</v>
      </c>
      <c r="I45" s="10" t="s">
        <v>77</v>
      </c>
      <c r="J45" s="35">
        <f>SUM(B45:D45:F45:H45)</f>
        <v>10</v>
      </c>
      <c r="K45" s="8"/>
      <c r="L45" s="10" t="s">
        <v>77</v>
      </c>
      <c r="M45" s="35">
        <f>AVERAGE(B45:D45:F45:H45)</f>
        <v>2.5</v>
      </c>
      <c r="N45" s="10" t="s">
        <v>77</v>
      </c>
      <c r="O45" s="35">
        <f>STDEV(B45:D45:F45:H45)</f>
        <v>0.5773502691896257</v>
      </c>
      <c r="P45" s="34"/>
      <c r="Q45" s="27"/>
      <c r="R45" s="28"/>
      <c r="S45" s="28"/>
      <c r="T45" s="28"/>
      <c r="U45" s="4"/>
      <c r="V45" s="4"/>
      <c r="W45" s="4"/>
      <c r="X45" s="4"/>
      <c r="Y45" s="4"/>
      <c r="Z45" s="4"/>
      <c r="AA45" s="4"/>
      <c r="AB45" s="4"/>
      <c r="AC45" s="4"/>
      <c r="AD45" s="4"/>
      <c r="AE45" s="4"/>
      <c r="AF45" s="4"/>
      <c r="AG45" s="4"/>
      <c r="AH45" s="4"/>
      <c r="AI45" s="4"/>
      <c r="AJ45" s="4"/>
      <c r="AK45" s="4"/>
      <c r="AL45" s="4"/>
      <c r="AM45" s="4"/>
      <c r="AN45" s="4"/>
      <c r="AO45" s="4"/>
      <c r="AP45" s="4"/>
      <c r="AQ45" s="4"/>
      <c r="AR45" s="4"/>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row>
    <row r="46" spans="1:79" s="6" customFormat="1" ht="14.25">
      <c r="A46" s="10" t="s">
        <v>68</v>
      </c>
      <c r="B46" s="35">
        <f>COUNTIF(B15:B34:D15:D34,"SP")</f>
        <v>4</v>
      </c>
      <c r="C46" s="10" t="s">
        <v>68</v>
      </c>
      <c r="D46" s="35">
        <f>COUNTIF(F15:F34:H15:H34,"SP")</f>
        <v>0</v>
      </c>
      <c r="E46" s="10" t="s">
        <v>68</v>
      </c>
      <c r="F46" s="35">
        <f>COUNTIF(J15:J34:L15:L34,"SP")</f>
        <v>2</v>
      </c>
      <c r="G46" s="10" t="s">
        <v>68</v>
      </c>
      <c r="H46" s="35">
        <f>COUNTIF(N15:N34:P15:P34,"SP")</f>
        <v>6</v>
      </c>
      <c r="I46" s="10" t="s">
        <v>68</v>
      </c>
      <c r="J46" s="35">
        <f>SUM(B46:D46:F46:H46)</f>
        <v>12</v>
      </c>
      <c r="K46" s="8"/>
      <c r="L46" s="10" t="s">
        <v>68</v>
      </c>
      <c r="M46" s="35">
        <f>AVERAGE(B46:D46:F46:H46)</f>
        <v>3</v>
      </c>
      <c r="N46" s="10" t="s">
        <v>68</v>
      </c>
      <c r="O46" s="35">
        <f>STDEV(B46:D46:F46:H46)</f>
        <v>2.581988897471611</v>
      </c>
      <c r="P46" s="34"/>
      <c r="Q46" s="27"/>
      <c r="R46" s="28"/>
      <c r="S46" s="28"/>
      <c r="T46" s="28"/>
      <c r="U46" s="4"/>
      <c r="V46" s="4"/>
      <c r="W46" s="4"/>
      <c r="X46" s="4"/>
      <c r="Y46" s="4"/>
      <c r="Z46" s="4"/>
      <c r="AA46" s="4"/>
      <c r="AB46" s="4"/>
      <c r="AC46" s="4"/>
      <c r="AD46" s="4"/>
      <c r="AE46" s="4"/>
      <c r="AF46" s="4"/>
      <c r="AG46" s="4"/>
      <c r="AH46" s="4"/>
      <c r="AI46" s="4"/>
      <c r="AJ46" s="4"/>
      <c r="AK46" s="4"/>
      <c r="AL46" s="4"/>
      <c r="AM46" s="4"/>
      <c r="AN46" s="4"/>
      <c r="AO46" s="4"/>
      <c r="AP46" s="4"/>
      <c r="AQ46" s="4"/>
      <c r="AR46" s="4"/>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row>
    <row r="47" spans="1:79" s="6" customFormat="1" ht="14.25">
      <c r="A47" s="10" t="s">
        <v>69</v>
      </c>
      <c r="B47" s="35">
        <f>COUNTIF(B15:B34:D15:D34,"RC")</f>
        <v>16</v>
      </c>
      <c r="C47" s="10" t="s">
        <v>69</v>
      </c>
      <c r="D47" s="35">
        <f>COUNTIF(F15:F34:H15:H34,"RC")</f>
        <v>14</v>
      </c>
      <c r="E47" s="10" t="s">
        <v>69</v>
      </c>
      <c r="F47" s="35">
        <f>COUNTIF(J15:J34:L15:L34,"RC")</f>
        <v>14</v>
      </c>
      <c r="G47" s="10" t="s">
        <v>69</v>
      </c>
      <c r="H47" s="35">
        <f>COUNTIF(N15:N34:P15:P34,"RC")</f>
        <v>11</v>
      </c>
      <c r="I47" s="10" t="s">
        <v>69</v>
      </c>
      <c r="J47" s="35">
        <f>SUM(B47:D47:F47:H47)</f>
        <v>55</v>
      </c>
      <c r="K47" s="8"/>
      <c r="L47" s="10" t="s">
        <v>69</v>
      </c>
      <c r="M47" s="35">
        <f>AVERAGE(B47:D47:F47:H47)</f>
        <v>13.75</v>
      </c>
      <c r="N47" s="10" t="s">
        <v>69</v>
      </c>
      <c r="O47" s="35">
        <f>STDEV(B47:D47:F47:H47)</f>
        <v>2.0615528128088303</v>
      </c>
      <c r="P47" s="34"/>
      <c r="Q47" s="27"/>
      <c r="R47" s="28"/>
      <c r="S47" s="28"/>
      <c r="T47" s="28"/>
      <c r="U47" s="4"/>
      <c r="V47" s="4"/>
      <c r="W47" s="4"/>
      <c r="X47" s="4"/>
      <c r="Y47" s="4"/>
      <c r="Z47" s="4"/>
      <c r="AA47" s="4"/>
      <c r="AB47" s="4"/>
      <c r="AC47" s="4"/>
      <c r="AD47" s="4"/>
      <c r="AE47" s="4"/>
      <c r="AF47" s="4"/>
      <c r="AG47" s="4"/>
      <c r="AH47" s="4"/>
      <c r="AI47" s="4"/>
      <c r="AJ47" s="4"/>
      <c r="AK47" s="4"/>
      <c r="AL47" s="4"/>
      <c r="AM47" s="4"/>
      <c r="AN47" s="4"/>
      <c r="AO47" s="4"/>
      <c r="AP47" s="4"/>
      <c r="AQ47" s="4"/>
      <c r="AR47" s="4"/>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row>
    <row r="48" spans="1:79" s="6" customFormat="1" ht="14.25">
      <c r="A48" s="10" t="s">
        <v>70</v>
      </c>
      <c r="B48" s="35">
        <f>COUNTIF(B15:B34:D15:D34,"RB")</f>
        <v>1</v>
      </c>
      <c r="C48" s="10" t="s">
        <v>70</v>
      </c>
      <c r="D48" s="35">
        <f>COUNTIF(F15:F34:H15:H34,"RB")</f>
        <v>13</v>
      </c>
      <c r="E48" s="10" t="s">
        <v>70</v>
      </c>
      <c r="F48" s="35">
        <f>COUNTIF(J15:J34:L15:L34,"RB")</f>
        <v>11</v>
      </c>
      <c r="G48" s="10" t="s">
        <v>70</v>
      </c>
      <c r="H48" s="35">
        <f>COUNTIF(N15:N34:P15:P34,"RB")</f>
        <v>6</v>
      </c>
      <c r="I48" s="10" t="s">
        <v>70</v>
      </c>
      <c r="J48" s="35">
        <f>SUM(B48:D48:F48:H48)</f>
        <v>31</v>
      </c>
      <c r="K48" s="8"/>
      <c r="L48" s="10" t="s">
        <v>70</v>
      </c>
      <c r="M48" s="35">
        <f>AVERAGE(B48:D48:F48:H48)</f>
        <v>7.75</v>
      </c>
      <c r="N48" s="10" t="s">
        <v>70</v>
      </c>
      <c r="O48" s="35">
        <f>STDEV(B48:D48:F48:H48)</f>
        <v>5.377421934967226</v>
      </c>
      <c r="P48" s="34"/>
      <c r="Q48" s="27"/>
      <c r="R48" s="28"/>
      <c r="S48" s="28"/>
      <c r="T48" s="28"/>
      <c r="U48" s="4"/>
      <c r="V48" s="4"/>
      <c r="W48" s="4"/>
      <c r="X48" s="4"/>
      <c r="Y48" s="4"/>
      <c r="Z48" s="4"/>
      <c r="AA48" s="4"/>
      <c r="AB48" s="4"/>
      <c r="AC48" s="4"/>
      <c r="AD48" s="4"/>
      <c r="AE48" s="4"/>
      <c r="AF48" s="4"/>
      <c r="AG48" s="4"/>
      <c r="AH48" s="4"/>
      <c r="AI48" s="4"/>
      <c r="AJ48" s="4"/>
      <c r="AK48" s="4"/>
      <c r="AL48" s="4"/>
      <c r="AM48" s="4"/>
      <c r="AN48" s="4"/>
      <c r="AO48" s="4"/>
      <c r="AP48" s="4"/>
      <c r="AQ48" s="4"/>
      <c r="AR48" s="4"/>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row>
    <row r="49" spans="1:79" s="6" customFormat="1" ht="14.25">
      <c r="A49" s="37" t="s">
        <v>64</v>
      </c>
      <c r="B49" s="35">
        <f>COUNTIF(B15:B34:D15:D34,"SD")</f>
        <v>7</v>
      </c>
      <c r="C49" s="37" t="s">
        <v>64</v>
      </c>
      <c r="D49" s="35">
        <f>COUNTIF(F15:F34:H15:H34,"SD")</f>
        <v>1</v>
      </c>
      <c r="E49" s="37" t="s">
        <v>64</v>
      </c>
      <c r="F49" s="35">
        <f>COUNTIF(J15:J34:L15:L34,"SD")</f>
        <v>2</v>
      </c>
      <c r="G49" s="37" t="s">
        <v>64</v>
      </c>
      <c r="H49" s="35">
        <f>COUNTIF(N15:N34:P15:P34,"SD")</f>
        <v>7</v>
      </c>
      <c r="I49" s="37" t="s">
        <v>64</v>
      </c>
      <c r="J49" s="35">
        <f>SUM(B49:D49:F49:H49)</f>
        <v>17</v>
      </c>
      <c r="K49" s="9"/>
      <c r="L49" s="37" t="s">
        <v>64</v>
      </c>
      <c r="M49" s="35">
        <f>AVERAGE(B49:D49:F49:H49)</f>
        <v>4.25</v>
      </c>
      <c r="N49" s="37" t="s">
        <v>64</v>
      </c>
      <c r="O49" s="35">
        <f>STDEV(B49:D49:F49:H49)</f>
        <v>3.2015621187164243</v>
      </c>
      <c r="P49" s="34"/>
      <c r="Q49" s="27"/>
      <c r="R49" s="28"/>
      <c r="S49" s="28"/>
      <c r="T49" s="28"/>
      <c r="U49" s="4"/>
      <c r="V49" s="4"/>
      <c r="W49" s="4"/>
      <c r="X49" s="4"/>
      <c r="Y49" s="4"/>
      <c r="Z49" s="4"/>
      <c r="AA49" s="4"/>
      <c r="AB49" s="4"/>
      <c r="AC49" s="4"/>
      <c r="AD49" s="4"/>
      <c r="AE49" s="4"/>
      <c r="AF49" s="4"/>
      <c r="AG49" s="4"/>
      <c r="AH49" s="4"/>
      <c r="AI49" s="4"/>
      <c r="AJ49" s="4"/>
      <c r="AK49" s="4"/>
      <c r="AL49" s="4"/>
      <c r="AM49" s="4"/>
      <c r="AN49" s="4"/>
      <c r="AO49" s="4"/>
      <c r="AP49" s="4"/>
      <c r="AQ49" s="4"/>
      <c r="AR49" s="4"/>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row>
    <row r="50" spans="1:79" s="6" customFormat="1" ht="14.25">
      <c r="A50" s="10" t="s">
        <v>71</v>
      </c>
      <c r="B50" s="35">
        <f>COUNTIF(B15:B34:D15:D34,"SI")</f>
        <v>0</v>
      </c>
      <c r="C50" s="10" t="s">
        <v>71</v>
      </c>
      <c r="D50" s="35">
        <f>COUNTIF(F15:F34:H15:H34,"SI")</f>
        <v>0</v>
      </c>
      <c r="E50" s="10" t="s">
        <v>71</v>
      </c>
      <c r="F50" s="35">
        <f>COUNTIF(J15:J34:L15:L34,"SI")</f>
        <v>0</v>
      </c>
      <c r="G50" s="10" t="s">
        <v>71</v>
      </c>
      <c r="H50" s="35">
        <f>COUNTIF(N15:N34:P15:P34,"SI")</f>
        <v>0</v>
      </c>
      <c r="I50" s="10" t="s">
        <v>71</v>
      </c>
      <c r="J50" s="35">
        <f>SUM(B50:D50:F50:H50)</f>
        <v>0</v>
      </c>
      <c r="K50" s="8"/>
      <c r="L50" s="10" t="s">
        <v>71</v>
      </c>
      <c r="M50" s="35">
        <f>AVERAGE(B50:D50:F50:H50)</f>
        <v>0</v>
      </c>
      <c r="N50" s="10" t="s">
        <v>71</v>
      </c>
      <c r="O50" s="35">
        <f>STDEV(B50:D50:F50:H50)</f>
        <v>0</v>
      </c>
      <c r="P50" s="34"/>
      <c r="Q50" s="27"/>
      <c r="R50" s="28"/>
      <c r="S50" s="28"/>
      <c r="T50" s="28"/>
      <c r="U50" s="4"/>
      <c r="V50" s="4"/>
      <c r="W50" s="4"/>
      <c r="X50" s="4"/>
      <c r="Y50" s="4"/>
      <c r="Z50" s="4"/>
      <c r="AA50" s="4"/>
      <c r="AB50" s="4"/>
      <c r="AC50" s="4"/>
      <c r="AD50" s="4"/>
      <c r="AE50" s="4"/>
      <c r="AF50" s="4"/>
      <c r="AG50" s="4"/>
      <c r="AH50" s="4"/>
      <c r="AI50" s="4"/>
      <c r="AJ50" s="4"/>
      <c r="AK50" s="4"/>
      <c r="AL50" s="4"/>
      <c r="AM50" s="4"/>
      <c r="AN50" s="4"/>
      <c r="AO50" s="4"/>
      <c r="AP50" s="4"/>
      <c r="AQ50" s="4"/>
      <c r="AR50" s="4"/>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row>
    <row r="51" spans="1:79" s="6" customFormat="1" ht="15" thickBot="1">
      <c r="A51" s="25" t="s">
        <v>72</v>
      </c>
      <c r="B51" s="38">
        <f>COUNTIF(B15:B34:D15:D34,"OT")</f>
        <v>0</v>
      </c>
      <c r="C51" s="25" t="s">
        <v>72</v>
      </c>
      <c r="D51" s="38">
        <f>COUNTIF(F15:F34:H15:H34,"OT")</f>
        <v>0</v>
      </c>
      <c r="E51" s="25" t="s">
        <v>72</v>
      </c>
      <c r="F51" s="38">
        <f>COUNTIF(J15:J34:L15:L34,"OT")</f>
        <v>0</v>
      </c>
      <c r="G51" s="25" t="s">
        <v>72</v>
      </c>
      <c r="H51" s="38">
        <f>COUNTIF(N15:N34:P15:P34,"OT")</f>
        <v>0</v>
      </c>
      <c r="I51" s="10" t="s">
        <v>72</v>
      </c>
      <c r="J51" s="35">
        <f>SUM(B51:D51:F51:H51)</f>
        <v>0</v>
      </c>
      <c r="K51" s="8"/>
      <c r="L51" s="25" t="s">
        <v>72</v>
      </c>
      <c r="M51" s="38">
        <f>AVERAGE(B51:D51:F51:H51)</f>
        <v>0</v>
      </c>
      <c r="N51" s="25" t="s">
        <v>72</v>
      </c>
      <c r="O51" s="38">
        <f>STDEV(B51:D51:F51:H51)</f>
        <v>0</v>
      </c>
      <c r="P51" s="34"/>
      <c r="Q51" s="27"/>
      <c r="R51" s="28"/>
      <c r="S51" s="28"/>
      <c r="T51" s="28"/>
      <c r="U51" s="4"/>
      <c r="V51" s="4"/>
      <c r="W51" s="4"/>
      <c r="X51" s="4"/>
      <c r="Y51" s="4"/>
      <c r="Z51" s="4"/>
      <c r="AA51" s="4"/>
      <c r="AB51" s="4"/>
      <c r="AC51" s="4"/>
      <c r="AD51" s="4"/>
      <c r="AE51" s="4"/>
      <c r="AF51" s="4"/>
      <c r="AG51" s="4"/>
      <c r="AH51" s="4"/>
      <c r="AI51" s="4"/>
      <c r="AJ51" s="4"/>
      <c r="AK51" s="4"/>
      <c r="AL51" s="4"/>
      <c r="AM51" s="4"/>
      <c r="AN51" s="4"/>
      <c r="AO51" s="4"/>
      <c r="AP51" s="4"/>
      <c r="AQ51" s="4"/>
      <c r="AR51" s="4"/>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row>
    <row r="52" spans="1:79" s="6" customFormat="1" ht="15.75" thickBot="1">
      <c r="A52" s="39" t="s">
        <v>73</v>
      </c>
      <c r="B52" s="40">
        <f>SUM(B42:B51)</f>
        <v>40</v>
      </c>
      <c r="C52" s="39" t="s">
        <v>73</v>
      </c>
      <c r="D52" s="40">
        <f>SUM(D42:D51)</f>
        <v>40</v>
      </c>
      <c r="E52" s="39" t="s">
        <v>73</v>
      </c>
      <c r="F52" s="40">
        <f>SUM(F42:F51)</f>
        <v>40</v>
      </c>
      <c r="G52" s="39" t="s">
        <v>73</v>
      </c>
      <c r="H52" s="41">
        <f>SUM(H42:H51)</f>
        <v>40</v>
      </c>
      <c r="I52" s="42"/>
      <c r="J52" s="43">
        <f>SUM(J42:J51)</f>
        <v>160</v>
      </c>
      <c r="K52" s="8"/>
      <c r="L52" s="8"/>
      <c r="M52" s="9"/>
      <c r="N52" s="9"/>
      <c r="O52" s="8"/>
      <c r="P52" s="34"/>
      <c r="Q52" s="28"/>
      <c r="R52" s="28"/>
      <c r="S52" s="28"/>
      <c r="T52" s="28"/>
      <c r="U52" s="4"/>
      <c r="V52" s="4"/>
      <c r="W52" s="4"/>
      <c r="X52" s="4"/>
      <c r="Y52" s="4"/>
      <c r="Z52" s="4"/>
      <c r="AA52" s="4"/>
      <c r="AB52" s="4"/>
      <c r="AC52" s="4"/>
      <c r="AD52" s="4"/>
      <c r="AE52" s="4"/>
      <c r="AF52" s="4"/>
      <c r="AG52" s="4"/>
      <c r="AH52" s="4"/>
      <c r="AI52" s="4"/>
      <c r="AJ52" s="4"/>
      <c r="AK52" s="4"/>
      <c r="AL52" s="4"/>
      <c r="AM52" s="4"/>
      <c r="AN52" s="4"/>
      <c r="AO52" s="4"/>
      <c r="AP52" s="4"/>
      <c r="AQ52" s="4"/>
      <c r="AR52" s="4"/>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row>
    <row r="53" spans="1:79" s="6" customFormat="1" ht="15">
      <c r="A53" s="44" t="s">
        <v>94</v>
      </c>
      <c r="B53" s="8"/>
      <c r="C53" s="8"/>
      <c r="D53" s="8"/>
      <c r="E53" s="8"/>
      <c r="F53" s="8"/>
      <c r="G53" s="8"/>
      <c r="H53" s="8"/>
      <c r="I53" s="8"/>
      <c r="J53" s="8"/>
      <c r="K53" s="8"/>
      <c r="L53" s="11"/>
      <c r="M53" s="11"/>
      <c r="N53" s="11"/>
      <c r="O53" s="11"/>
      <c r="P53" s="34"/>
      <c r="Q53" s="28"/>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row>
    <row r="54" spans="1:44" s="5" customFormat="1" ht="13.5" thickBot="1">
      <c r="A54" s="130"/>
      <c r="B54" s="131"/>
      <c r="C54" s="131"/>
      <c r="D54" s="131"/>
      <c r="E54" s="131"/>
      <c r="F54" s="131"/>
      <c r="G54" s="131"/>
      <c r="H54" s="131"/>
      <c r="I54" s="131"/>
      <c r="J54" s="131"/>
      <c r="K54" s="131"/>
      <c r="L54" s="131"/>
      <c r="M54" s="131"/>
      <c r="N54" s="131"/>
      <c r="O54" s="131"/>
      <c r="P54" s="132"/>
      <c r="Q54" s="28"/>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s="69" customFormat="1" ht="15">
      <c r="A55" s="68" t="s">
        <v>95</v>
      </c>
      <c r="B55" s="50"/>
      <c r="C55" s="50"/>
      <c r="D55" s="50"/>
      <c r="E55" s="50"/>
      <c r="F55" s="50"/>
      <c r="G55" s="50"/>
      <c r="H55" s="50"/>
      <c r="I55" s="50"/>
      <c r="J55" s="50"/>
      <c r="K55" s="50"/>
      <c r="L55" s="68" t="s">
        <v>83</v>
      </c>
      <c r="M55" s="68"/>
      <c r="N55" s="6"/>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row>
    <row r="56" spans="1:44" s="5" customFormat="1"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s="5" customFormat="1" ht="15">
      <c r="A57" s="151" t="s">
        <v>6</v>
      </c>
      <c r="B57" s="151"/>
      <c r="C57" s="151"/>
      <c r="D57" s="152"/>
      <c r="E57" s="152"/>
      <c r="F57" s="152"/>
      <c r="G57" s="152"/>
      <c r="H57" s="152"/>
      <c r="I57" s="152"/>
      <c r="J57" s="152"/>
      <c r="K57" s="152"/>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s="5" customFormat="1"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s="5" customFormat="1"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s="5" customFormat="1"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s="5" customFormat="1"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s="5" customFormat="1"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s="5" customFormat="1"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s="5" customFormat="1"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1:44" s="5" customFormat="1"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s="5" customFormat="1"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1:44" s="5" customFormat="1"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79" s="99" customFormat="1"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row>
    <row r="69" spans="1:79" s="99" customFormat="1" ht="3.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row>
    <row r="70" spans="1:79" s="99" customFormat="1"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row>
    <row r="71" spans="1:79" s="99" customFormat="1"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row>
    <row r="72" spans="1:79" s="99" customFormat="1"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row>
    <row r="73" spans="1:79" s="99" customFormat="1"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row>
    <row r="74" spans="1:79" s="99" customFormat="1"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row>
    <row r="75" spans="1:79" s="99" customFormat="1"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row>
    <row r="76" spans="1:79" s="99" customFormat="1"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row>
    <row r="77" spans="1:79" s="99" customFormat="1"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row>
    <row r="78" spans="1:79" s="99" customFormat="1"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row>
    <row r="79" spans="1:79" s="99" customFormat="1"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row>
    <row r="80" spans="1:79" s="99" customFormat="1"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row>
    <row r="81" spans="1:79" s="99" customFormat="1"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row>
    <row r="82" spans="1:79" s="99" customFormat="1"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row>
    <row r="83" spans="1:79" s="99" customFormat="1"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row>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pans="23:44" s="5" customFormat="1" ht="12.75">
      <c r="W185" s="4"/>
      <c r="X185" s="4"/>
      <c r="Y185" s="4"/>
      <c r="Z185" s="4"/>
      <c r="AA185" s="4"/>
      <c r="AB185" s="4"/>
      <c r="AC185" s="4"/>
      <c r="AD185" s="4"/>
      <c r="AE185" s="4"/>
      <c r="AF185" s="4"/>
      <c r="AG185" s="4"/>
      <c r="AH185" s="4"/>
      <c r="AI185" s="4"/>
      <c r="AJ185" s="4"/>
      <c r="AK185" s="4"/>
      <c r="AL185" s="4"/>
      <c r="AM185" s="4"/>
      <c r="AN185" s="4"/>
      <c r="AO185" s="4"/>
      <c r="AP185" s="4"/>
      <c r="AQ185" s="4"/>
      <c r="AR185" s="4"/>
    </row>
    <row r="186" spans="23:44" s="5" customFormat="1" ht="12.75">
      <c r="W186" s="4"/>
      <c r="X186" s="4"/>
      <c r="Y186" s="4"/>
      <c r="Z186" s="4"/>
      <c r="AA186" s="4"/>
      <c r="AB186" s="4"/>
      <c r="AC186" s="4"/>
      <c r="AD186" s="4"/>
      <c r="AE186" s="4"/>
      <c r="AF186" s="4"/>
      <c r="AG186" s="4"/>
      <c r="AH186" s="4"/>
      <c r="AI186" s="4"/>
      <c r="AJ186" s="4"/>
      <c r="AK186" s="4"/>
      <c r="AL186" s="4"/>
      <c r="AM186" s="4"/>
      <c r="AN186" s="4"/>
      <c r="AO186" s="4"/>
      <c r="AP186" s="4"/>
      <c r="AQ186" s="4"/>
      <c r="AR186" s="4"/>
    </row>
    <row r="187" spans="23:44" s="5" customFormat="1" ht="12.75">
      <c r="W187" s="4"/>
      <c r="X187" s="4"/>
      <c r="Y187" s="4"/>
      <c r="Z187" s="4"/>
      <c r="AA187" s="4"/>
      <c r="AB187" s="4"/>
      <c r="AC187" s="4"/>
      <c r="AD187" s="4"/>
      <c r="AE187" s="4"/>
      <c r="AF187" s="4"/>
      <c r="AG187" s="4"/>
      <c r="AH187" s="4"/>
      <c r="AI187" s="4"/>
      <c r="AJ187" s="4"/>
      <c r="AK187" s="4"/>
      <c r="AL187" s="4"/>
      <c r="AM187" s="4"/>
      <c r="AN187" s="4"/>
      <c r="AO187" s="4"/>
      <c r="AP187" s="4"/>
      <c r="AQ187" s="4"/>
      <c r="AR187" s="4"/>
    </row>
    <row r="188" spans="23:44" s="5" customFormat="1" ht="12.75">
      <c r="W188" s="4"/>
      <c r="X188" s="4"/>
      <c r="Y188" s="4"/>
      <c r="Z188" s="4"/>
      <c r="AA188" s="4"/>
      <c r="AB188" s="4"/>
      <c r="AC188" s="4"/>
      <c r="AD188" s="4"/>
      <c r="AE188" s="4"/>
      <c r="AF188" s="4"/>
      <c r="AG188" s="4"/>
      <c r="AH188" s="4"/>
      <c r="AI188" s="4"/>
      <c r="AJ188" s="4"/>
      <c r="AK188" s="4"/>
      <c r="AL188" s="4"/>
      <c r="AM188" s="4"/>
      <c r="AN188" s="4"/>
      <c r="AO188" s="4"/>
      <c r="AP188" s="4"/>
      <c r="AQ188" s="4"/>
      <c r="AR188" s="4"/>
    </row>
    <row r="189" spans="23:44" s="5" customFormat="1" ht="12.75">
      <c r="W189" s="4"/>
      <c r="X189" s="4"/>
      <c r="Y189" s="4"/>
      <c r="Z189" s="4"/>
      <c r="AA189" s="4"/>
      <c r="AB189" s="4"/>
      <c r="AC189" s="4"/>
      <c r="AD189" s="4"/>
      <c r="AE189" s="4"/>
      <c r="AF189" s="4"/>
      <c r="AG189" s="4"/>
      <c r="AH189" s="4"/>
      <c r="AI189" s="4"/>
      <c r="AJ189" s="4"/>
      <c r="AK189" s="4"/>
      <c r="AL189" s="4"/>
      <c r="AM189" s="4"/>
      <c r="AN189" s="4"/>
      <c r="AO189" s="4"/>
      <c r="AP189" s="4"/>
      <c r="AQ189" s="4"/>
      <c r="AR189" s="4"/>
    </row>
    <row r="190" spans="23:44" s="5" customFormat="1" ht="12.75">
      <c r="W190" s="4"/>
      <c r="X190" s="4"/>
      <c r="Y190" s="4"/>
      <c r="Z190" s="4"/>
      <c r="AA190" s="4"/>
      <c r="AB190" s="4"/>
      <c r="AC190" s="4"/>
      <c r="AD190" s="4"/>
      <c r="AE190" s="4"/>
      <c r="AF190" s="4"/>
      <c r="AG190" s="4"/>
      <c r="AH190" s="4"/>
      <c r="AI190" s="4"/>
      <c r="AJ190" s="4"/>
      <c r="AK190" s="4"/>
      <c r="AL190" s="4"/>
      <c r="AM190" s="4"/>
      <c r="AN190" s="4"/>
      <c r="AO190" s="4"/>
      <c r="AP190" s="4"/>
      <c r="AQ190" s="4"/>
      <c r="AR190" s="4"/>
    </row>
    <row r="191" spans="23:44" s="5" customFormat="1" ht="12.75">
      <c r="W191" s="4"/>
      <c r="X191" s="4"/>
      <c r="Y191" s="4"/>
      <c r="Z191" s="4"/>
      <c r="AA191" s="4"/>
      <c r="AB191" s="4"/>
      <c r="AC191" s="4"/>
      <c r="AD191" s="4"/>
      <c r="AE191" s="4"/>
      <c r="AF191" s="4"/>
      <c r="AG191" s="4"/>
      <c r="AH191" s="4"/>
      <c r="AI191" s="4"/>
      <c r="AJ191" s="4"/>
      <c r="AK191" s="4"/>
      <c r="AL191" s="4"/>
      <c r="AM191" s="4"/>
      <c r="AN191" s="4"/>
      <c r="AO191" s="4"/>
      <c r="AP191" s="4"/>
      <c r="AQ191" s="4"/>
      <c r="AR191" s="4"/>
    </row>
    <row r="192" spans="23:44" s="5" customFormat="1" ht="12.75">
      <c r="W192" s="4"/>
      <c r="X192" s="4"/>
      <c r="Y192" s="4"/>
      <c r="Z192" s="4"/>
      <c r="AA192" s="4"/>
      <c r="AB192" s="4"/>
      <c r="AC192" s="4"/>
      <c r="AD192" s="4"/>
      <c r="AE192" s="4"/>
      <c r="AF192" s="4"/>
      <c r="AG192" s="4"/>
      <c r="AH192" s="4"/>
      <c r="AI192" s="4"/>
      <c r="AJ192" s="4"/>
      <c r="AK192" s="4"/>
      <c r="AL192" s="4"/>
      <c r="AM192" s="4"/>
      <c r="AN192" s="4"/>
      <c r="AO192" s="4"/>
      <c r="AP192" s="4"/>
      <c r="AQ192" s="4"/>
      <c r="AR192" s="4"/>
    </row>
    <row r="193" spans="23:44" s="5" customFormat="1" ht="12.75">
      <c r="W193" s="4"/>
      <c r="X193" s="4"/>
      <c r="Y193" s="4"/>
      <c r="Z193" s="4"/>
      <c r="AA193" s="4"/>
      <c r="AB193" s="4"/>
      <c r="AC193" s="4"/>
      <c r="AD193" s="4"/>
      <c r="AE193" s="4"/>
      <c r="AF193" s="4"/>
      <c r="AG193" s="4"/>
      <c r="AH193" s="4"/>
      <c r="AI193" s="4"/>
      <c r="AJ193" s="4"/>
      <c r="AK193" s="4"/>
      <c r="AL193" s="4"/>
      <c r="AM193" s="4"/>
      <c r="AN193" s="4"/>
      <c r="AO193" s="4"/>
      <c r="AP193" s="4"/>
      <c r="AQ193" s="4"/>
      <c r="AR193" s="4"/>
    </row>
    <row r="194" spans="23:44" s="5" customFormat="1" ht="12.75">
      <c r="W194" s="4"/>
      <c r="X194" s="4"/>
      <c r="Y194" s="4"/>
      <c r="Z194" s="4"/>
      <c r="AA194" s="4"/>
      <c r="AB194" s="4"/>
      <c r="AC194" s="4"/>
      <c r="AD194" s="4"/>
      <c r="AE194" s="4"/>
      <c r="AF194" s="4"/>
      <c r="AG194" s="4"/>
      <c r="AH194" s="4"/>
      <c r="AI194" s="4"/>
      <c r="AJ194" s="4"/>
      <c r="AK194" s="4"/>
      <c r="AL194" s="4"/>
      <c r="AM194" s="4"/>
      <c r="AN194" s="4"/>
      <c r="AO194" s="4"/>
      <c r="AP194" s="4"/>
      <c r="AQ194" s="4"/>
      <c r="AR194" s="4"/>
    </row>
    <row r="195" spans="23:44" s="5" customFormat="1" ht="12.75">
      <c r="W195" s="4"/>
      <c r="X195" s="4"/>
      <c r="Y195" s="4"/>
      <c r="Z195" s="4"/>
      <c r="AA195" s="4"/>
      <c r="AB195" s="4"/>
      <c r="AC195" s="4"/>
      <c r="AD195" s="4"/>
      <c r="AE195" s="4"/>
      <c r="AF195" s="4"/>
      <c r="AG195" s="4"/>
      <c r="AH195" s="4"/>
      <c r="AI195" s="4"/>
      <c r="AJ195" s="4"/>
      <c r="AK195" s="4"/>
      <c r="AL195" s="4"/>
      <c r="AM195" s="4"/>
      <c r="AN195" s="4"/>
      <c r="AO195" s="4"/>
      <c r="AP195" s="4"/>
      <c r="AQ195" s="4"/>
      <c r="AR195" s="4"/>
    </row>
    <row r="196" spans="23:44" s="5" customFormat="1" ht="12.75">
      <c r="W196" s="4"/>
      <c r="X196" s="4"/>
      <c r="Y196" s="4"/>
      <c r="Z196" s="4"/>
      <c r="AA196" s="4"/>
      <c r="AB196" s="4"/>
      <c r="AC196" s="4"/>
      <c r="AD196" s="4"/>
      <c r="AE196" s="4"/>
      <c r="AF196" s="4"/>
      <c r="AG196" s="4"/>
      <c r="AH196" s="4"/>
      <c r="AI196" s="4"/>
      <c r="AJ196" s="4"/>
      <c r="AK196" s="4"/>
      <c r="AL196" s="4"/>
      <c r="AM196" s="4"/>
      <c r="AN196" s="4"/>
      <c r="AO196" s="4"/>
      <c r="AP196" s="4"/>
      <c r="AQ196" s="4"/>
      <c r="AR196" s="4"/>
    </row>
    <row r="197" spans="23:44" s="5" customFormat="1" ht="12.75">
      <c r="W197" s="4"/>
      <c r="X197" s="4"/>
      <c r="Y197" s="4"/>
      <c r="Z197" s="4"/>
      <c r="AA197" s="4"/>
      <c r="AB197" s="4"/>
      <c r="AC197" s="4"/>
      <c r="AD197" s="4"/>
      <c r="AE197" s="4"/>
      <c r="AF197" s="4"/>
      <c r="AG197" s="4"/>
      <c r="AH197" s="4"/>
      <c r="AI197" s="4"/>
      <c r="AJ197" s="4"/>
      <c r="AK197" s="4"/>
      <c r="AL197" s="4"/>
      <c r="AM197" s="4"/>
      <c r="AN197" s="4"/>
      <c r="AO197" s="4"/>
      <c r="AP197" s="4"/>
      <c r="AQ197" s="4"/>
      <c r="AR197" s="4"/>
    </row>
    <row r="198" spans="23:44" s="5" customFormat="1" ht="12.75">
      <c r="W198" s="4"/>
      <c r="X198" s="4"/>
      <c r="Y198" s="4"/>
      <c r="Z198" s="4"/>
      <c r="AA198" s="4"/>
      <c r="AB198" s="4"/>
      <c r="AC198" s="4"/>
      <c r="AD198" s="4"/>
      <c r="AE198" s="4"/>
      <c r="AF198" s="4"/>
      <c r="AG198" s="4"/>
      <c r="AH198" s="4"/>
      <c r="AI198" s="4"/>
      <c r="AJ198" s="4"/>
      <c r="AK198" s="4"/>
      <c r="AL198" s="4"/>
      <c r="AM198" s="4"/>
      <c r="AN198" s="4"/>
      <c r="AO198" s="4"/>
      <c r="AP198" s="4"/>
      <c r="AQ198" s="4"/>
      <c r="AR198" s="4"/>
    </row>
    <row r="199" spans="23:44" s="5" customFormat="1" ht="12.75">
      <c r="W199" s="4"/>
      <c r="X199" s="4"/>
      <c r="Y199" s="4"/>
      <c r="Z199" s="4"/>
      <c r="AA199" s="4"/>
      <c r="AB199" s="4"/>
      <c r="AC199" s="4"/>
      <c r="AD199" s="4"/>
      <c r="AE199" s="4"/>
      <c r="AF199" s="4"/>
      <c r="AG199" s="4"/>
      <c r="AH199" s="4"/>
      <c r="AI199" s="4"/>
      <c r="AJ199" s="4"/>
      <c r="AK199" s="4"/>
      <c r="AL199" s="4"/>
      <c r="AM199" s="4"/>
      <c r="AN199" s="4"/>
      <c r="AO199" s="4"/>
      <c r="AP199" s="4"/>
      <c r="AQ199" s="4"/>
      <c r="AR199" s="4"/>
    </row>
    <row r="200" spans="23:44" s="5" customFormat="1" ht="12.75">
      <c r="W200" s="4"/>
      <c r="X200" s="4"/>
      <c r="Y200" s="4"/>
      <c r="Z200" s="4"/>
      <c r="AA200" s="4"/>
      <c r="AB200" s="4"/>
      <c r="AC200" s="4"/>
      <c r="AD200" s="4"/>
      <c r="AE200" s="4"/>
      <c r="AF200" s="4"/>
      <c r="AG200" s="4"/>
      <c r="AH200" s="4"/>
      <c r="AI200" s="4"/>
      <c r="AJ200" s="4"/>
      <c r="AK200" s="4"/>
      <c r="AL200" s="4"/>
      <c r="AM200" s="4"/>
      <c r="AN200" s="4"/>
      <c r="AO200" s="4"/>
      <c r="AP200" s="4"/>
      <c r="AQ200" s="4"/>
      <c r="AR200" s="4"/>
    </row>
    <row r="201" spans="23:44" s="5" customFormat="1" ht="12.75">
      <c r="W201" s="4"/>
      <c r="X201" s="4"/>
      <c r="Y201" s="4"/>
      <c r="Z201" s="4"/>
      <c r="AA201" s="4"/>
      <c r="AB201" s="4"/>
      <c r="AC201" s="4"/>
      <c r="AD201" s="4"/>
      <c r="AE201" s="4"/>
      <c r="AF201" s="4"/>
      <c r="AG201" s="4"/>
      <c r="AH201" s="4"/>
      <c r="AI201" s="4"/>
      <c r="AJ201" s="4"/>
      <c r="AK201" s="4"/>
      <c r="AL201" s="4"/>
      <c r="AM201" s="4"/>
      <c r="AN201" s="4"/>
      <c r="AO201" s="4"/>
      <c r="AP201" s="4"/>
      <c r="AQ201" s="4"/>
      <c r="AR201" s="4"/>
    </row>
  </sheetData>
  <sheetProtection password="E53C" sheet="1" objects="1" scenarios="1"/>
  <mergeCells count="26">
    <mergeCell ref="L4:O4"/>
    <mergeCell ref="A12:J12"/>
    <mergeCell ref="A4:B4"/>
    <mergeCell ref="A3:B3"/>
    <mergeCell ref="C4:F4"/>
    <mergeCell ref="A8:E8"/>
    <mergeCell ref="A35:J35"/>
    <mergeCell ref="K35:P35"/>
    <mergeCell ref="A2:B2"/>
    <mergeCell ref="I1:J1"/>
    <mergeCell ref="I2:J2"/>
    <mergeCell ref="I3:K3"/>
    <mergeCell ref="L3:O3"/>
    <mergeCell ref="C1:F1"/>
    <mergeCell ref="C2:F2"/>
    <mergeCell ref="C3:F3"/>
    <mergeCell ref="K1:O1"/>
    <mergeCell ref="K2:O2"/>
    <mergeCell ref="A57:K57"/>
    <mergeCell ref="A6:P6"/>
    <mergeCell ref="A36:B36"/>
    <mergeCell ref="C36:O36"/>
    <mergeCell ref="M13:P13"/>
    <mergeCell ref="A13:D13"/>
    <mergeCell ref="E13:H13"/>
    <mergeCell ref="I13:L13"/>
  </mergeCells>
  <printOptions gridLines="1"/>
  <pageMargins left="0.77" right="0.79" top="1.17" bottom="1.02" header="0.61" footer="0.69"/>
  <pageSetup orientation="portrait" paperSize="9" scale="85" r:id="rId1"/>
  <headerFooter alignWithMargins="0">
    <oddHeader xml:space="preserve">&amp;C&amp;"Arial,Bold"Reef Check Line Transect
Substrate&amp;"Arial,Regular" </oddHeader>
    <oddFooter>&amp;C&amp;"Arial,Bold"Atlantic/Caribbean 2006</oddFooter>
  </headerFooter>
</worksheet>
</file>

<file path=xl/worksheets/sheet2.xml><?xml version="1.0" encoding="utf-8"?>
<worksheet xmlns="http://schemas.openxmlformats.org/spreadsheetml/2006/main" xmlns:r="http://schemas.openxmlformats.org/officeDocument/2006/relationships">
  <dimension ref="A1:N53"/>
  <sheetViews>
    <sheetView tabSelected="1" zoomScale="70" zoomScaleNormal="70" workbookViewId="0" topLeftCell="A1">
      <selection activeCell="N16" sqref="N16"/>
    </sheetView>
  </sheetViews>
  <sheetFormatPr defaultColWidth="10.8515625" defaultRowHeight="12.75"/>
  <cols>
    <col min="1" max="16384" width="10.8515625" style="4" customWidth="1"/>
  </cols>
  <sheetData>
    <row r="1" spans="1:12" s="47" customFormat="1" ht="31.5" customHeight="1">
      <c r="A1" s="82"/>
      <c r="B1" s="82"/>
      <c r="C1" s="82"/>
      <c r="D1" s="83"/>
      <c r="E1" s="142" t="s">
        <v>37</v>
      </c>
      <c r="F1" s="143"/>
      <c r="G1" s="143"/>
      <c r="H1" s="143"/>
      <c r="I1" s="143"/>
      <c r="J1" s="143"/>
      <c r="K1" s="170"/>
      <c r="L1" s="83"/>
    </row>
    <row r="2" spans="1:12" s="47" customFormat="1" ht="36" customHeight="1" thickBot="1">
      <c r="A2" s="174" t="s">
        <v>105</v>
      </c>
      <c r="B2" s="176"/>
      <c r="C2" s="176"/>
      <c r="D2" s="83"/>
      <c r="E2" s="171" t="s">
        <v>103</v>
      </c>
      <c r="F2" s="172"/>
      <c r="G2" s="172"/>
      <c r="H2" s="172"/>
      <c r="I2" s="172"/>
      <c r="J2" s="172"/>
      <c r="K2" s="173"/>
      <c r="L2" s="85"/>
    </row>
    <row r="3" spans="1:12" s="47" customFormat="1" ht="36" customHeight="1" thickBot="1">
      <c r="A3" s="84" t="s">
        <v>104</v>
      </c>
      <c r="B3" s="82"/>
      <c r="C3" s="82"/>
      <c r="D3" s="83"/>
      <c r="E3" s="174" t="s">
        <v>96</v>
      </c>
      <c r="F3" s="175"/>
      <c r="G3" s="175"/>
      <c r="H3" s="175"/>
      <c r="I3" s="175"/>
      <c r="J3" s="175"/>
      <c r="K3" s="175"/>
      <c r="L3" s="85"/>
    </row>
    <row r="4" spans="1:14" ht="15.75" thickBot="1">
      <c r="A4" s="31"/>
      <c r="B4" s="51" t="s">
        <v>78</v>
      </c>
      <c r="C4" s="86" t="s">
        <v>79</v>
      </c>
      <c r="E4" s="28"/>
      <c r="F4" s="28"/>
      <c r="G4" s="28"/>
      <c r="H4" s="28"/>
      <c r="I4" s="28"/>
      <c r="J4" s="28"/>
      <c r="K4" s="28"/>
      <c r="L4" s="28"/>
      <c r="M4" s="28"/>
      <c r="N4" s="28"/>
    </row>
    <row r="5" spans="1:14" ht="18">
      <c r="A5" s="52" t="s">
        <v>65</v>
      </c>
      <c r="B5" s="3">
        <f>SUM(DATA!J42/160)*100</f>
        <v>19.375</v>
      </c>
      <c r="C5" s="53">
        <f>SUM(DATA!O42/SQRT(4))</f>
        <v>0.6291528696058958</v>
      </c>
      <c r="E5" s="179"/>
      <c r="F5" s="180"/>
      <c r="G5" s="180"/>
      <c r="H5" s="180"/>
      <c r="I5" s="180"/>
      <c r="J5" s="180"/>
      <c r="K5" s="181"/>
      <c r="L5" s="28"/>
      <c r="M5" s="28"/>
      <c r="N5" s="28"/>
    </row>
    <row r="6" spans="1:14" ht="15.75">
      <c r="A6" s="54" t="s">
        <v>66</v>
      </c>
      <c r="B6" s="9">
        <f>SUM(DATA!J43/160)*100</f>
        <v>0</v>
      </c>
      <c r="C6" s="54">
        <f>SUM(DATA!O43/SQRT(4))</f>
        <v>0</v>
      </c>
      <c r="E6" s="184" t="s">
        <v>118</v>
      </c>
      <c r="F6" s="185"/>
      <c r="G6" s="185"/>
      <c r="H6" s="185"/>
      <c r="I6" s="185"/>
      <c r="J6" s="185"/>
      <c r="K6" s="186"/>
      <c r="L6" s="28"/>
      <c r="M6" s="28"/>
      <c r="N6" s="28"/>
    </row>
    <row r="7" spans="1:14" ht="14.25">
      <c r="A7" s="54" t="s">
        <v>67</v>
      </c>
      <c r="B7" s="9">
        <f>SUM(DATA!J44/160)*100</f>
        <v>2.5</v>
      </c>
      <c r="C7" s="54">
        <f>SUM(DATA!O44/SQRT(4))</f>
        <v>0.7071067811865476</v>
      </c>
      <c r="E7" s="71"/>
      <c r="F7" s="28"/>
      <c r="G7" s="28"/>
      <c r="H7" s="28"/>
      <c r="I7" s="28"/>
      <c r="J7" s="28"/>
      <c r="K7" s="72"/>
      <c r="L7" s="28"/>
      <c r="M7" s="28"/>
      <c r="N7" s="28"/>
    </row>
    <row r="8" spans="1:14" ht="14.25">
      <c r="A8" s="55" t="s">
        <v>77</v>
      </c>
      <c r="B8" s="9">
        <f>SUM(DATA!J45/160)*100</f>
        <v>6.25</v>
      </c>
      <c r="C8" s="54">
        <f>SUM(DATA!O45/SQRT(4))</f>
        <v>0.28867513459481287</v>
      </c>
      <c r="E8" s="71"/>
      <c r="F8" s="28"/>
      <c r="G8" s="28"/>
      <c r="H8" s="28"/>
      <c r="I8" s="28"/>
      <c r="J8" s="28"/>
      <c r="K8" s="72"/>
      <c r="L8" s="28"/>
      <c r="M8" s="28"/>
      <c r="N8" s="28"/>
    </row>
    <row r="9" spans="1:14" ht="14.25">
      <c r="A9" s="55" t="s">
        <v>68</v>
      </c>
      <c r="B9" s="9">
        <f>SUM(DATA!J46/160)*100</f>
        <v>7.5</v>
      </c>
      <c r="C9" s="54">
        <f>SUM(DATA!O46/SQRT(4))</f>
        <v>1.2909944487358056</v>
      </c>
      <c r="E9" s="71"/>
      <c r="F9" s="28"/>
      <c r="G9" s="28"/>
      <c r="H9" s="28"/>
      <c r="I9" s="28"/>
      <c r="J9" s="28"/>
      <c r="K9" s="72"/>
      <c r="L9" s="28"/>
      <c r="M9" s="28"/>
      <c r="N9" s="28"/>
    </row>
    <row r="10" spans="1:14" ht="14.25">
      <c r="A10" s="55" t="s">
        <v>69</v>
      </c>
      <c r="B10" s="9">
        <f>SUM(DATA!J47/160)*100</f>
        <v>34.375</v>
      </c>
      <c r="C10" s="54">
        <f>SUM(DATA!O47/SQRT(4))</f>
        <v>1.0307764064044151</v>
      </c>
      <c r="E10" s="71"/>
      <c r="F10" s="28"/>
      <c r="G10" s="28"/>
      <c r="H10" s="28"/>
      <c r="I10" s="28"/>
      <c r="J10" s="28"/>
      <c r="K10" s="72"/>
      <c r="L10" s="28"/>
      <c r="M10" s="28"/>
      <c r="N10" s="28"/>
    </row>
    <row r="11" spans="1:14" ht="14.25">
      <c r="A11" s="55" t="s">
        <v>70</v>
      </c>
      <c r="B11" s="9">
        <f>SUM(DATA!J48/160)*100</f>
        <v>19.375</v>
      </c>
      <c r="C11" s="54">
        <f>SUM(DATA!O48/SQRT(4))</f>
        <v>2.688710967483613</v>
      </c>
      <c r="E11" s="71"/>
      <c r="F11" s="28"/>
      <c r="G11" s="28"/>
      <c r="H11" s="28"/>
      <c r="I11" s="28"/>
      <c r="J11" s="28"/>
      <c r="K11" s="72"/>
      <c r="L11" s="28"/>
      <c r="M11" s="28"/>
      <c r="N11" s="28"/>
    </row>
    <row r="12" spans="1:14" ht="14.25">
      <c r="A12" s="54" t="s">
        <v>64</v>
      </c>
      <c r="B12" s="9">
        <f>SUM(DATA!J49/160)*100</f>
        <v>10.625</v>
      </c>
      <c r="C12" s="54">
        <f>SUM(DATA!O49/SQRT(4))</f>
        <v>1.6007810593582121</v>
      </c>
      <c r="E12" s="71"/>
      <c r="F12" s="28"/>
      <c r="G12" s="28"/>
      <c r="H12" s="28"/>
      <c r="I12" s="28"/>
      <c r="J12" s="28"/>
      <c r="K12" s="72"/>
      <c r="L12" s="28"/>
      <c r="M12" s="28"/>
      <c r="N12" s="28"/>
    </row>
    <row r="13" spans="1:14" ht="14.25">
      <c r="A13" s="55" t="s">
        <v>71</v>
      </c>
      <c r="B13" s="9">
        <f>SUM(DATA!J50/160)*100</f>
        <v>0</v>
      </c>
      <c r="C13" s="54">
        <f>SUM(DATA!O50/SQRT(4))</f>
        <v>0</v>
      </c>
      <c r="E13" s="71"/>
      <c r="F13" s="28"/>
      <c r="G13" s="28"/>
      <c r="H13" s="28"/>
      <c r="I13" s="28"/>
      <c r="J13" s="28"/>
      <c r="K13" s="72"/>
      <c r="L13" s="28"/>
      <c r="M13" s="28"/>
      <c r="N13" s="28"/>
    </row>
    <row r="14" spans="1:14" ht="15" thickBot="1">
      <c r="A14" s="56" t="s">
        <v>72</v>
      </c>
      <c r="B14" s="57">
        <f>SUM(DATA!J51/160)*100</f>
        <v>0</v>
      </c>
      <c r="C14" s="58">
        <f>SUM(DATA!O51/SQRT(4))</f>
        <v>0</v>
      </c>
      <c r="E14" s="71"/>
      <c r="F14" s="28"/>
      <c r="G14" s="28"/>
      <c r="H14" s="28"/>
      <c r="I14" s="28"/>
      <c r="J14" s="28"/>
      <c r="K14" s="72"/>
      <c r="L14" s="28"/>
      <c r="M14" s="28"/>
      <c r="N14" s="28"/>
    </row>
    <row r="15" spans="1:14" ht="15" thickBot="1">
      <c r="A15" s="48"/>
      <c r="B15" s="48"/>
      <c r="C15" s="28"/>
      <c r="E15" s="71"/>
      <c r="F15" s="28"/>
      <c r="G15" s="28"/>
      <c r="H15" s="28"/>
      <c r="I15" s="28"/>
      <c r="J15" s="28"/>
      <c r="K15" s="72"/>
      <c r="L15" s="28"/>
      <c r="M15" s="28"/>
      <c r="N15" s="28"/>
    </row>
    <row r="16" spans="1:14" s="47" customFormat="1" ht="45.75" thickBot="1">
      <c r="A16" s="59" t="s">
        <v>82</v>
      </c>
      <c r="B16" s="60">
        <f>SUM(B5:B14)</f>
        <v>100</v>
      </c>
      <c r="C16" s="49"/>
      <c r="E16" s="73"/>
      <c r="F16" s="49"/>
      <c r="G16" s="49"/>
      <c r="H16" s="49"/>
      <c r="I16" s="49"/>
      <c r="J16" s="49"/>
      <c r="K16" s="74"/>
      <c r="L16" s="49"/>
      <c r="M16" s="49"/>
      <c r="N16" s="49"/>
    </row>
    <row r="17" spans="5:14" ht="12.75">
      <c r="E17" s="71"/>
      <c r="F17" s="28"/>
      <c r="G17" s="28"/>
      <c r="H17" s="28"/>
      <c r="I17" s="28"/>
      <c r="J17" s="28"/>
      <c r="K17" s="72"/>
      <c r="L17" s="28"/>
      <c r="M17" s="28"/>
      <c r="N17" s="28"/>
    </row>
    <row r="18" spans="5:14" s="47" customFormat="1" ht="13.5" thickBot="1">
      <c r="E18" s="73"/>
      <c r="F18" s="49"/>
      <c r="G18" s="49"/>
      <c r="H18" s="49"/>
      <c r="I18" s="49"/>
      <c r="J18" s="49"/>
      <c r="K18" s="74"/>
      <c r="L18" s="49"/>
      <c r="M18" s="49"/>
      <c r="N18" s="49"/>
    </row>
    <row r="19" spans="1:14" ht="30.75" thickBot="1">
      <c r="A19" s="61" t="s">
        <v>80</v>
      </c>
      <c r="B19" s="62" t="s">
        <v>78</v>
      </c>
      <c r="C19" s="63" t="s">
        <v>79</v>
      </c>
      <c r="E19" s="71"/>
      <c r="F19" s="28"/>
      <c r="G19" s="28"/>
      <c r="H19" s="28"/>
      <c r="I19" s="28"/>
      <c r="J19" s="28"/>
      <c r="K19" s="72"/>
      <c r="L19" s="28"/>
      <c r="M19" s="28"/>
      <c r="N19" s="28"/>
    </row>
    <row r="20" spans="1:14" ht="14.25">
      <c r="A20" s="55" t="s">
        <v>65</v>
      </c>
      <c r="B20" s="64">
        <f>B5</f>
        <v>19.375</v>
      </c>
      <c r="C20" s="64">
        <f>C5</f>
        <v>0.6291528696058958</v>
      </c>
      <c r="E20" s="71"/>
      <c r="F20" s="28"/>
      <c r="G20" s="28"/>
      <c r="H20" s="28"/>
      <c r="I20" s="28"/>
      <c r="J20" s="28"/>
      <c r="K20" s="72"/>
      <c r="L20" s="28"/>
      <c r="M20" s="28"/>
      <c r="N20" s="28"/>
    </row>
    <row r="21" spans="1:14" ht="14.25">
      <c r="A21" s="54" t="s">
        <v>66</v>
      </c>
      <c r="B21" s="65">
        <f>B6</f>
        <v>0</v>
      </c>
      <c r="C21" s="65">
        <f>C6</f>
        <v>0</v>
      </c>
      <c r="E21" s="71"/>
      <c r="F21" s="28"/>
      <c r="G21" s="28"/>
      <c r="H21" s="28"/>
      <c r="I21" s="28"/>
      <c r="J21" s="28"/>
      <c r="K21" s="72"/>
      <c r="L21" s="28"/>
      <c r="M21" s="28"/>
      <c r="N21" s="28"/>
    </row>
    <row r="22" spans="1:14" ht="14.25">
      <c r="A22" s="65" t="s">
        <v>77</v>
      </c>
      <c r="B22" s="65">
        <f>B8</f>
        <v>6.25</v>
      </c>
      <c r="C22" s="65">
        <f>C8</f>
        <v>0.28867513459481287</v>
      </c>
      <c r="E22" s="71"/>
      <c r="F22" s="28"/>
      <c r="G22" s="28"/>
      <c r="H22" s="28"/>
      <c r="I22" s="28"/>
      <c r="J22" s="28"/>
      <c r="K22" s="72"/>
      <c r="L22" s="28"/>
      <c r="M22" s="28"/>
      <c r="N22" s="28"/>
    </row>
    <row r="23" spans="1:14" ht="14.25">
      <c r="A23" s="65" t="s">
        <v>68</v>
      </c>
      <c r="B23" s="65">
        <f>B9</f>
        <v>7.5</v>
      </c>
      <c r="C23" s="65">
        <f>C9</f>
        <v>1.2909944487358056</v>
      </c>
      <c r="E23" s="71"/>
      <c r="F23" s="28"/>
      <c r="G23" s="28"/>
      <c r="H23" s="28"/>
      <c r="I23" s="28"/>
      <c r="J23" s="28"/>
      <c r="K23" s="72"/>
      <c r="L23" s="28"/>
      <c r="M23" s="28"/>
      <c r="N23" s="28"/>
    </row>
    <row r="24" spans="1:14" ht="15" thickBot="1">
      <c r="A24" s="66" t="s">
        <v>72</v>
      </c>
      <c r="B24" s="66">
        <f>B14</f>
        <v>0</v>
      </c>
      <c r="C24" s="66">
        <f>C14</f>
        <v>0</v>
      </c>
      <c r="E24" s="71"/>
      <c r="F24" s="28"/>
      <c r="G24" s="28"/>
      <c r="H24" s="28"/>
      <c r="I24" s="28"/>
      <c r="J24" s="28"/>
      <c r="K24" s="72"/>
      <c r="L24" s="28"/>
      <c r="M24" s="28"/>
      <c r="N24" s="28"/>
    </row>
    <row r="25" spans="1:14" ht="15" thickBot="1">
      <c r="A25" s="50"/>
      <c r="B25" s="50"/>
      <c r="C25" s="50"/>
      <c r="E25" s="71"/>
      <c r="F25" s="28"/>
      <c r="G25" s="28"/>
      <c r="H25" s="28"/>
      <c r="I25" s="28"/>
      <c r="J25" s="28"/>
      <c r="K25" s="72"/>
      <c r="L25" s="28"/>
      <c r="M25" s="28"/>
      <c r="N25" s="28"/>
    </row>
    <row r="26" spans="1:14" ht="60.75" thickBot="1">
      <c r="A26" s="67" t="s">
        <v>81</v>
      </c>
      <c r="B26" s="62" t="s">
        <v>78</v>
      </c>
      <c r="C26" s="63" t="s">
        <v>79</v>
      </c>
      <c r="E26" s="71"/>
      <c r="F26" s="28"/>
      <c r="G26" s="28"/>
      <c r="H26" s="28"/>
      <c r="I26" s="28"/>
      <c r="J26" s="28"/>
      <c r="K26" s="72"/>
      <c r="L26" s="28"/>
      <c r="M26" s="28"/>
      <c r="N26" s="28"/>
    </row>
    <row r="27" spans="1:14" ht="14.25">
      <c r="A27" s="65" t="s">
        <v>67</v>
      </c>
      <c r="B27" s="64">
        <f>B7</f>
        <v>2.5</v>
      </c>
      <c r="C27" s="64">
        <f>C7</f>
        <v>0.7071067811865476</v>
      </c>
      <c r="E27" s="71"/>
      <c r="F27" s="28"/>
      <c r="G27" s="28"/>
      <c r="H27" s="28"/>
      <c r="I27" s="28"/>
      <c r="J27" s="28"/>
      <c r="K27" s="72"/>
      <c r="L27" s="28"/>
      <c r="M27" s="28"/>
      <c r="N27" s="28"/>
    </row>
    <row r="28" spans="1:14" ht="14.25">
      <c r="A28" s="65" t="s">
        <v>69</v>
      </c>
      <c r="B28" s="65">
        <f aca="true" t="shared" si="0" ref="B28:C31">B10</f>
        <v>34.375</v>
      </c>
      <c r="C28" s="65">
        <f t="shared" si="0"/>
        <v>1.0307764064044151</v>
      </c>
      <c r="E28" s="71"/>
      <c r="F28" s="28"/>
      <c r="G28" s="28"/>
      <c r="H28" s="28"/>
      <c r="I28" s="28"/>
      <c r="J28" s="28"/>
      <c r="K28" s="72"/>
      <c r="L28" s="28"/>
      <c r="M28" s="28"/>
      <c r="N28" s="28"/>
    </row>
    <row r="29" spans="1:14" ht="14.25">
      <c r="A29" s="65" t="s">
        <v>70</v>
      </c>
      <c r="B29" s="65">
        <f t="shared" si="0"/>
        <v>19.375</v>
      </c>
      <c r="C29" s="65">
        <f t="shared" si="0"/>
        <v>2.688710967483613</v>
      </c>
      <c r="E29" s="71"/>
      <c r="F29" s="28"/>
      <c r="G29" s="28"/>
      <c r="H29" s="28"/>
      <c r="I29" s="28"/>
      <c r="J29" s="28"/>
      <c r="K29" s="72"/>
      <c r="L29" s="28"/>
      <c r="M29" s="28"/>
      <c r="N29" s="28"/>
    </row>
    <row r="30" spans="1:14" ht="14.25">
      <c r="A30" s="65" t="s">
        <v>64</v>
      </c>
      <c r="B30" s="65">
        <f t="shared" si="0"/>
        <v>10.625</v>
      </c>
      <c r="C30" s="65">
        <f t="shared" si="0"/>
        <v>1.6007810593582121</v>
      </c>
      <c r="E30" s="71"/>
      <c r="F30" s="28"/>
      <c r="G30" s="28"/>
      <c r="H30" s="28"/>
      <c r="I30" s="28"/>
      <c r="J30" s="28"/>
      <c r="K30" s="72"/>
      <c r="L30" s="28"/>
      <c r="M30" s="28"/>
      <c r="N30" s="28"/>
    </row>
    <row r="31" spans="1:14" ht="15" thickBot="1">
      <c r="A31" s="66" t="s">
        <v>71</v>
      </c>
      <c r="B31" s="66">
        <f t="shared" si="0"/>
        <v>0</v>
      </c>
      <c r="C31" s="66">
        <f t="shared" si="0"/>
        <v>0</v>
      </c>
      <c r="E31" s="71"/>
      <c r="F31" s="28"/>
      <c r="G31" s="28"/>
      <c r="H31" s="28"/>
      <c r="I31" s="28"/>
      <c r="J31" s="28"/>
      <c r="K31" s="72"/>
      <c r="L31" s="28"/>
      <c r="M31" s="28"/>
      <c r="N31" s="28"/>
    </row>
    <row r="32" spans="5:14" ht="12.75">
      <c r="E32" s="71"/>
      <c r="F32" s="28"/>
      <c r="G32" s="28"/>
      <c r="H32" s="28"/>
      <c r="I32" s="28"/>
      <c r="J32" s="28"/>
      <c r="K32" s="72"/>
      <c r="L32" s="28"/>
      <c r="M32" s="28"/>
      <c r="N32" s="28"/>
    </row>
    <row r="33" spans="5:14" ht="12.75">
      <c r="E33" s="71"/>
      <c r="F33" s="28"/>
      <c r="G33" s="28"/>
      <c r="H33" s="28"/>
      <c r="I33" s="28"/>
      <c r="J33" s="28"/>
      <c r="K33" s="72"/>
      <c r="L33" s="28"/>
      <c r="M33" s="28"/>
      <c r="N33" s="28"/>
    </row>
    <row r="34" spans="5:14" ht="12.75">
      <c r="E34" s="71"/>
      <c r="F34" s="28"/>
      <c r="G34" s="28"/>
      <c r="H34" s="28"/>
      <c r="I34" s="28"/>
      <c r="J34" s="28"/>
      <c r="K34" s="72"/>
      <c r="L34" s="28"/>
      <c r="M34" s="28"/>
      <c r="N34" s="28"/>
    </row>
    <row r="35" spans="1:14" ht="12.75">
      <c r="A35" s="182"/>
      <c r="B35" s="182"/>
      <c r="C35" s="182"/>
      <c r="E35" s="71"/>
      <c r="F35" s="28"/>
      <c r="G35" s="28"/>
      <c r="H35" s="28"/>
      <c r="I35" s="28"/>
      <c r="J35" s="28"/>
      <c r="K35" s="72"/>
      <c r="L35" s="28"/>
      <c r="M35" s="28"/>
      <c r="N35" s="28"/>
    </row>
    <row r="36" spans="1:14" ht="25.5" customHeight="1">
      <c r="A36" s="177" t="s">
        <v>21</v>
      </c>
      <c r="B36" s="177"/>
      <c r="C36" s="177"/>
      <c r="D36" s="183"/>
      <c r="E36" s="71"/>
      <c r="F36" s="28"/>
      <c r="G36" s="28"/>
      <c r="H36" s="28"/>
      <c r="I36" s="28"/>
      <c r="J36" s="28"/>
      <c r="K36" s="72"/>
      <c r="L36" s="28"/>
      <c r="M36" s="28"/>
      <c r="N36" s="28"/>
    </row>
    <row r="37" spans="1:14" ht="12.75">
      <c r="A37" s="70"/>
      <c r="B37" s="70"/>
      <c r="C37" s="70"/>
      <c r="D37" s="70"/>
      <c r="E37" s="71"/>
      <c r="F37" s="28"/>
      <c r="G37" s="28"/>
      <c r="H37" s="28"/>
      <c r="I37" s="28"/>
      <c r="J37" s="28"/>
      <c r="K37" s="72"/>
      <c r="L37" s="28"/>
      <c r="M37" s="28"/>
      <c r="N37" s="28"/>
    </row>
    <row r="38" spans="1:14" ht="63.75" customHeight="1">
      <c r="A38" s="177"/>
      <c r="B38" s="178"/>
      <c r="C38" s="178"/>
      <c r="D38" s="178"/>
      <c r="E38" s="71"/>
      <c r="F38" s="28"/>
      <c r="G38" s="28"/>
      <c r="H38" s="28"/>
      <c r="I38" s="28"/>
      <c r="J38" s="28"/>
      <c r="K38" s="72"/>
      <c r="L38" s="28"/>
      <c r="M38" s="28"/>
      <c r="N38" s="28"/>
    </row>
    <row r="39" spans="1:14" ht="12" customHeight="1">
      <c r="A39" s="182"/>
      <c r="B39" s="182"/>
      <c r="C39" s="182"/>
      <c r="E39" s="71"/>
      <c r="F39" s="28"/>
      <c r="G39" s="28"/>
      <c r="H39" s="28"/>
      <c r="I39" s="28"/>
      <c r="J39" s="28"/>
      <c r="K39" s="72"/>
      <c r="L39" s="28"/>
      <c r="M39" s="28"/>
      <c r="N39" s="28"/>
    </row>
    <row r="40" spans="5:14" ht="39.75" customHeight="1">
      <c r="E40" s="71"/>
      <c r="F40" s="28"/>
      <c r="G40" s="28"/>
      <c r="H40" s="28"/>
      <c r="I40" s="28"/>
      <c r="J40" s="28"/>
      <c r="K40" s="72"/>
      <c r="L40" s="28"/>
      <c r="M40" s="28"/>
      <c r="N40" s="28"/>
    </row>
    <row r="41" spans="5:14" ht="12.75">
      <c r="E41" s="71"/>
      <c r="F41" s="28"/>
      <c r="G41" s="28"/>
      <c r="H41" s="28"/>
      <c r="I41" s="28"/>
      <c r="J41" s="28"/>
      <c r="K41" s="72"/>
      <c r="L41" s="28"/>
      <c r="M41" s="28"/>
      <c r="N41" s="28"/>
    </row>
    <row r="42" spans="5:14" ht="12.75">
      <c r="E42" s="71"/>
      <c r="F42" s="28"/>
      <c r="G42" s="28"/>
      <c r="H42" s="28"/>
      <c r="I42" s="28"/>
      <c r="J42" s="28"/>
      <c r="K42" s="72"/>
      <c r="L42" s="28"/>
      <c r="M42" s="28"/>
      <c r="N42" s="28"/>
    </row>
    <row r="43" spans="5:14" ht="12.75">
      <c r="E43" s="71"/>
      <c r="F43" s="28"/>
      <c r="G43" s="28"/>
      <c r="H43" s="28"/>
      <c r="I43" s="28"/>
      <c r="J43" s="28"/>
      <c r="K43" s="72"/>
      <c r="L43" s="28"/>
      <c r="M43" s="28"/>
      <c r="N43" s="28"/>
    </row>
    <row r="44" spans="5:14" ht="12.75">
      <c r="E44" s="71"/>
      <c r="F44" s="28"/>
      <c r="G44" s="28"/>
      <c r="H44" s="28"/>
      <c r="I44" s="28"/>
      <c r="J44" s="28"/>
      <c r="K44" s="72"/>
      <c r="L44" s="28"/>
      <c r="M44" s="28"/>
      <c r="N44" s="28"/>
    </row>
    <row r="45" spans="5:14" ht="13.5" thickBot="1">
      <c r="E45" s="75"/>
      <c r="F45" s="76"/>
      <c r="G45" s="76"/>
      <c r="H45" s="76"/>
      <c r="I45" s="76"/>
      <c r="J45" s="76"/>
      <c r="K45" s="77"/>
      <c r="L45" s="28"/>
      <c r="M45" s="28"/>
      <c r="N45" s="28"/>
    </row>
    <row r="46" spans="5:14" ht="12.75">
      <c r="E46" s="28"/>
      <c r="F46" s="28"/>
      <c r="G46" s="28"/>
      <c r="H46" s="28"/>
      <c r="I46" s="28"/>
      <c r="J46" s="28"/>
      <c r="K46" s="28"/>
      <c r="L46" s="28"/>
      <c r="M46" s="28"/>
      <c r="N46" s="28"/>
    </row>
    <row r="47" spans="5:14" ht="12.75">
      <c r="E47" s="28"/>
      <c r="F47" s="28"/>
      <c r="G47" s="28"/>
      <c r="H47" s="28"/>
      <c r="I47" s="28"/>
      <c r="J47" s="28"/>
      <c r="K47" s="28"/>
      <c r="L47" s="28"/>
      <c r="M47" s="28"/>
      <c r="N47" s="28"/>
    </row>
    <row r="48" spans="5:14" ht="12.75">
      <c r="E48" s="28"/>
      <c r="F48" s="28"/>
      <c r="G48" s="28"/>
      <c r="H48" s="28"/>
      <c r="I48" s="28"/>
      <c r="J48" s="28"/>
      <c r="K48" s="28"/>
      <c r="L48" s="28"/>
      <c r="M48" s="28"/>
      <c r="N48" s="28"/>
    </row>
    <row r="49" spans="5:14" ht="12.75">
      <c r="E49" s="28"/>
      <c r="F49" s="28"/>
      <c r="G49" s="28"/>
      <c r="H49" s="28"/>
      <c r="I49" s="28"/>
      <c r="J49" s="28"/>
      <c r="K49" s="28"/>
      <c r="L49" s="28"/>
      <c r="M49" s="28"/>
      <c r="N49" s="28"/>
    </row>
    <row r="50" spans="5:14" ht="12.75">
      <c r="E50" s="28"/>
      <c r="F50" s="28"/>
      <c r="G50" s="28"/>
      <c r="H50" s="28"/>
      <c r="I50" s="28"/>
      <c r="J50" s="28"/>
      <c r="K50" s="28"/>
      <c r="L50" s="28"/>
      <c r="M50" s="28"/>
      <c r="N50" s="28"/>
    </row>
    <row r="51" spans="5:14" ht="12.75">
      <c r="E51" s="28"/>
      <c r="F51" s="28"/>
      <c r="G51" s="28"/>
      <c r="H51" s="28"/>
      <c r="I51" s="28"/>
      <c r="J51" s="28"/>
      <c r="K51" s="28"/>
      <c r="L51" s="28"/>
      <c r="M51" s="28"/>
      <c r="N51" s="28"/>
    </row>
    <row r="52" spans="5:11" ht="12.75">
      <c r="E52" s="28"/>
      <c r="F52" s="28"/>
      <c r="G52" s="28"/>
      <c r="H52" s="28"/>
      <c r="I52" s="28"/>
      <c r="J52" s="28"/>
      <c r="K52" s="28"/>
    </row>
    <row r="53" spans="5:11" ht="12.75">
      <c r="E53" s="28"/>
      <c r="F53" s="28"/>
      <c r="G53" s="28"/>
      <c r="H53" s="28"/>
      <c r="I53" s="28"/>
      <c r="J53" s="28"/>
      <c r="K53" s="28"/>
    </row>
  </sheetData>
  <mergeCells count="10">
    <mergeCell ref="A38:D38"/>
    <mergeCell ref="E5:K5"/>
    <mergeCell ref="A35:C35"/>
    <mergeCell ref="A39:C39"/>
    <mergeCell ref="A36:D36"/>
    <mergeCell ref="E6:K6"/>
    <mergeCell ref="E1:K1"/>
    <mergeCell ref="E2:K2"/>
    <mergeCell ref="E3:K3"/>
    <mergeCell ref="A2:C2"/>
  </mergeCells>
  <printOptions/>
  <pageMargins left="0.7480314960629921" right="0.7480314960629921" top="0.984251968503937" bottom="0.984251968503937" header="0.5118110236220472" footer="0.5118110236220472"/>
  <pageSetup orientation="portrait" paperSize="9"/>
  <drawing r:id="rId1"/>
</worksheet>
</file>

<file path=xl/worksheets/sheet3.xml><?xml version="1.0" encoding="utf-8"?>
<worksheet xmlns="http://schemas.openxmlformats.org/spreadsheetml/2006/main" xmlns:r="http://schemas.openxmlformats.org/officeDocument/2006/relationships">
  <dimension ref="A1:A56"/>
  <sheetViews>
    <sheetView workbookViewId="0" topLeftCell="A1">
      <selection activeCell="A11" sqref="A11"/>
    </sheetView>
  </sheetViews>
  <sheetFormatPr defaultColWidth="9.140625" defaultRowHeight="12.75"/>
  <cols>
    <col min="1" max="1" width="94.00390625" style="89" customWidth="1"/>
    <col min="2" max="16384" width="10.8515625" style="90" customWidth="1"/>
  </cols>
  <sheetData>
    <row r="1" ht="15">
      <c r="A1" s="100" t="s">
        <v>22</v>
      </c>
    </row>
    <row r="2" ht="30.75">
      <c r="A2" s="89" t="s">
        <v>25</v>
      </c>
    </row>
    <row r="4" ht="30">
      <c r="A4" s="89" t="s">
        <v>26</v>
      </c>
    </row>
    <row r="6" ht="15">
      <c r="A6" s="88" t="s">
        <v>23</v>
      </c>
    </row>
    <row r="7" ht="30">
      <c r="A7" s="89" t="s">
        <v>27</v>
      </c>
    </row>
    <row r="9" ht="33" customHeight="1">
      <c r="A9" s="89" t="s">
        <v>28</v>
      </c>
    </row>
    <row r="11" ht="15">
      <c r="A11" s="88" t="s">
        <v>9</v>
      </c>
    </row>
    <row r="12" ht="30">
      <c r="A12" s="89" t="s">
        <v>4</v>
      </c>
    </row>
    <row r="14" ht="15">
      <c r="A14" s="89" t="s">
        <v>106</v>
      </c>
    </row>
    <row r="16" ht="15">
      <c r="A16" s="100" t="s">
        <v>24</v>
      </c>
    </row>
    <row r="17" ht="28.5" customHeight="1">
      <c r="A17" s="89" t="s">
        <v>107</v>
      </c>
    </row>
    <row r="18" ht="15">
      <c r="A18" s="88"/>
    </row>
    <row r="19" ht="45">
      <c r="A19" s="89" t="s">
        <v>14</v>
      </c>
    </row>
    <row r="20" s="101" customFormat="1" ht="15">
      <c r="A20" s="100"/>
    </row>
    <row r="21" ht="27" customHeight="1">
      <c r="A21" s="89" t="s">
        <v>15</v>
      </c>
    </row>
    <row r="23" ht="15">
      <c r="A23" s="100" t="s">
        <v>16</v>
      </c>
    </row>
    <row r="24" ht="15">
      <c r="A24" s="89" t="s">
        <v>17</v>
      </c>
    </row>
    <row r="25" ht="45">
      <c r="A25" s="102" t="s">
        <v>20</v>
      </c>
    </row>
    <row r="26" ht="15">
      <c r="A26" s="102"/>
    </row>
    <row r="27" ht="15">
      <c r="A27" s="102" t="s">
        <v>19</v>
      </c>
    </row>
    <row r="28" ht="15">
      <c r="A28" s="102" t="s">
        <v>97</v>
      </c>
    </row>
    <row r="29" ht="15">
      <c r="A29" s="102" t="s">
        <v>98</v>
      </c>
    </row>
    <row r="30" ht="15">
      <c r="A30" s="102" t="s">
        <v>99</v>
      </c>
    </row>
    <row r="31" ht="15">
      <c r="A31" s="102" t="s">
        <v>100</v>
      </c>
    </row>
    <row r="32" ht="15">
      <c r="A32" s="102" t="s">
        <v>101</v>
      </c>
    </row>
    <row r="33" ht="7.5" customHeight="1">
      <c r="A33" s="102"/>
    </row>
    <row r="34" ht="31.5" customHeight="1">
      <c r="A34" s="102" t="s">
        <v>102</v>
      </c>
    </row>
    <row r="35" ht="16.5" customHeight="1"/>
    <row r="36" ht="15">
      <c r="A36" s="89" t="s">
        <v>18</v>
      </c>
    </row>
    <row r="37" ht="13.5" customHeight="1"/>
    <row r="39" ht="15">
      <c r="A39" s="100" t="s">
        <v>5</v>
      </c>
    </row>
    <row r="40" ht="12.75" customHeight="1">
      <c r="A40" s="88"/>
    </row>
    <row r="41" ht="111" customHeight="1">
      <c r="A41" s="89" t="s">
        <v>108</v>
      </c>
    </row>
    <row r="42" ht="18" customHeight="1"/>
    <row r="43" ht="63" customHeight="1">
      <c r="A43" s="89" t="s">
        <v>109</v>
      </c>
    </row>
    <row r="44" ht="15" customHeight="1"/>
    <row r="45" ht="64.5" customHeight="1">
      <c r="A45" s="89" t="s">
        <v>110</v>
      </c>
    </row>
    <row r="46" ht="16.5" customHeight="1"/>
    <row r="47" ht="78.75" customHeight="1">
      <c r="A47" s="89" t="s">
        <v>7</v>
      </c>
    </row>
    <row r="49" ht="45" customHeight="1">
      <c r="A49" s="89" t="s">
        <v>0</v>
      </c>
    </row>
    <row r="50" ht="18" customHeight="1">
      <c r="A50" s="88"/>
    </row>
    <row r="51" ht="15">
      <c r="A51" s="88" t="s">
        <v>111</v>
      </c>
    </row>
    <row r="52" ht="39.75" customHeight="1">
      <c r="A52" s="89" t="s">
        <v>1</v>
      </c>
    </row>
    <row r="53" ht="19.5" customHeight="1"/>
    <row r="54" ht="37.5" customHeight="1">
      <c r="A54" s="89" t="s">
        <v>2</v>
      </c>
    </row>
    <row r="56" ht="40.5" customHeight="1">
      <c r="A56" s="89" t="s">
        <v>3</v>
      </c>
    </row>
  </sheetData>
  <sheetProtection password="E53C"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Q121"/>
  <sheetViews>
    <sheetView workbookViewId="0" topLeftCell="A1">
      <selection activeCell="R12" sqref="R12"/>
    </sheetView>
  </sheetViews>
  <sheetFormatPr defaultColWidth="9.140625" defaultRowHeight="12.75"/>
  <cols>
    <col min="1" max="1" width="4.140625" style="128" customWidth="1"/>
    <col min="2" max="2" width="5.28125" style="118" customWidth="1"/>
    <col min="3" max="3" width="4.8515625" style="118" customWidth="1"/>
    <col min="4" max="4" width="5.421875" style="118" customWidth="1"/>
    <col min="5" max="5" width="4.8515625" style="118" customWidth="1"/>
    <col min="6" max="6" width="5.28125" style="118" customWidth="1"/>
    <col min="7" max="7" width="4.8515625" style="118" customWidth="1"/>
    <col min="8" max="8" width="5.28125" style="118" customWidth="1"/>
    <col min="9" max="9" width="4.8515625" style="118" customWidth="1"/>
    <col min="10" max="10" width="5.28125" style="118" customWidth="1"/>
    <col min="11" max="11" width="4.8515625" style="118" customWidth="1"/>
    <col min="12" max="12" width="5.28125" style="118" customWidth="1"/>
    <col min="13" max="13" width="4.8515625" style="118" customWidth="1"/>
    <col min="14" max="14" width="5.28125" style="114" customWidth="1"/>
    <col min="15" max="15" width="4.8515625" style="118" customWidth="1"/>
    <col min="16" max="16" width="5.28125" style="114" customWidth="1"/>
    <col min="17" max="121" width="8.8515625" style="113" customWidth="1"/>
    <col min="122" max="16384" width="9.140625" style="114" customWidth="1"/>
  </cols>
  <sheetData>
    <row r="1" spans="1:121" s="107" customFormat="1" ht="15.75" thickBot="1">
      <c r="A1" s="103" t="s">
        <v>38</v>
      </c>
      <c r="B1" s="104"/>
      <c r="C1" s="208"/>
      <c r="D1" s="208"/>
      <c r="E1" s="208"/>
      <c r="F1" s="208"/>
      <c r="G1" s="105"/>
      <c r="H1" s="105"/>
      <c r="I1" s="206" t="s">
        <v>75</v>
      </c>
      <c r="J1" s="206"/>
      <c r="K1" s="209"/>
      <c r="L1" s="208"/>
      <c r="M1" s="210"/>
      <c r="N1" s="210"/>
      <c r="O1" s="210"/>
      <c r="P1" s="210"/>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row>
    <row r="2" spans="1:121" s="107" customFormat="1" ht="18.75" customHeight="1" thickBot="1">
      <c r="A2" s="206" t="s">
        <v>39</v>
      </c>
      <c r="B2" s="206"/>
      <c r="C2" s="208"/>
      <c r="D2" s="208"/>
      <c r="E2" s="208"/>
      <c r="F2" s="208"/>
      <c r="G2" s="105"/>
      <c r="H2" s="105"/>
      <c r="I2" s="201" t="s">
        <v>40</v>
      </c>
      <c r="J2" s="201"/>
      <c r="K2" s="187"/>
      <c r="L2" s="187"/>
      <c r="M2" s="187"/>
      <c r="N2" s="187"/>
      <c r="O2" s="187"/>
      <c r="P2" s="188"/>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row>
    <row r="3" spans="1:121" s="107" customFormat="1" ht="18.75" customHeight="1" thickBot="1">
      <c r="A3" s="206" t="s">
        <v>76</v>
      </c>
      <c r="B3" s="206"/>
      <c r="C3" s="187"/>
      <c r="D3" s="187"/>
      <c r="E3" s="187"/>
      <c r="F3" s="187"/>
      <c r="G3" s="105"/>
      <c r="H3" s="105"/>
      <c r="I3" s="201" t="s">
        <v>41</v>
      </c>
      <c r="J3" s="201"/>
      <c r="K3" s="201"/>
      <c r="L3" s="207"/>
      <c r="M3" s="187"/>
      <c r="N3" s="188"/>
      <c r="O3" s="188"/>
      <c r="P3" s="188"/>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row>
    <row r="4" spans="1:121" s="107" customFormat="1" ht="18.75" customHeight="1" thickBot="1">
      <c r="A4" s="201" t="s">
        <v>42</v>
      </c>
      <c r="B4" s="201"/>
      <c r="C4" s="187"/>
      <c r="D4" s="187"/>
      <c r="E4" s="187"/>
      <c r="F4" s="187"/>
      <c r="G4" s="105"/>
      <c r="H4" s="105"/>
      <c r="I4" s="189"/>
      <c r="J4" s="188"/>
      <c r="K4" s="188"/>
      <c r="L4" s="188"/>
      <c r="M4" s="188"/>
      <c r="N4" s="188"/>
      <c r="O4" s="188"/>
      <c r="P4" s="188"/>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row>
    <row r="5" spans="1:121" s="107" customFormat="1" ht="9" customHeight="1">
      <c r="A5" s="108"/>
      <c r="B5" s="108"/>
      <c r="C5" s="109"/>
      <c r="D5" s="110"/>
      <c r="E5" s="108"/>
      <c r="F5" s="108"/>
      <c r="G5" s="108"/>
      <c r="H5" s="108"/>
      <c r="I5" s="108"/>
      <c r="J5" s="108"/>
      <c r="K5" s="108"/>
      <c r="L5" s="108"/>
      <c r="M5" s="108"/>
      <c r="N5" s="109"/>
      <c r="O5" s="108"/>
      <c r="P5" s="109"/>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row>
    <row r="6" spans="1:121" s="107" customFormat="1" ht="15">
      <c r="A6" s="111" t="s">
        <v>10</v>
      </c>
      <c r="B6" s="112"/>
      <c r="C6" s="112"/>
      <c r="D6" s="112"/>
      <c r="E6" s="112"/>
      <c r="F6" s="112"/>
      <c r="G6" s="112"/>
      <c r="H6" s="112"/>
      <c r="I6" s="112"/>
      <c r="J6" s="112"/>
      <c r="K6" s="112"/>
      <c r="L6" s="112"/>
      <c r="M6" s="112"/>
      <c r="N6" s="112"/>
      <c r="O6" s="112"/>
      <c r="P6" s="112"/>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row>
    <row r="7" spans="1:121" s="107" customFormat="1" ht="15">
      <c r="A7" s="108" t="s">
        <v>11</v>
      </c>
      <c r="B7" s="108"/>
      <c r="C7" s="108"/>
      <c r="D7" s="108"/>
      <c r="E7" s="108" t="s">
        <v>43</v>
      </c>
      <c r="F7" s="108"/>
      <c r="G7" s="108" t="s">
        <v>12</v>
      </c>
      <c r="H7" s="108"/>
      <c r="I7" s="109"/>
      <c r="J7" s="108" t="s">
        <v>43</v>
      </c>
      <c r="K7" s="108" t="s">
        <v>13</v>
      </c>
      <c r="L7" s="109"/>
      <c r="M7" s="109"/>
      <c r="N7" s="109"/>
      <c r="O7" s="109"/>
      <c r="P7" s="109"/>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row>
    <row r="8" spans="1:121" s="107" customFormat="1" ht="15">
      <c r="A8" s="204" t="s">
        <v>29</v>
      </c>
      <c r="B8" s="205"/>
      <c r="C8" s="205"/>
      <c r="D8" s="205"/>
      <c r="E8" s="205"/>
      <c r="F8" s="205"/>
      <c r="G8" s="108" t="s">
        <v>30</v>
      </c>
      <c r="H8" s="108"/>
      <c r="I8" s="109"/>
      <c r="J8" s="108" t="s">
        <v>43</v>
      </c>
      <c r="K8" s="108" t="s">
        <v>31</v>
      </c>
      <c r="L8" s="109"/>
      <c r="M8" s="109"/>
      <c r="N8" s="109"/>
      <c r="O8" s="108"/>
      <c r="P8" s="109"/>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row>
    <row r="9" spans="1:121" s="107" customFormat="1" ht="15">
      <c r="A9" s="108" t="s">
        <v>32</v>
      </c>
      <c r="B9" s="108"/>
      <c r="C9" s="108"/>
      <c r="D9" s="108"/>
      <c r="E9" s="108" t="s">
        <v>44</v>
      </c>
      <c r="F9" s="108"/>
      <c r="G9" s="108" t="s">
        <v>33</v>
      </c>
      <c r="H9" s="108"/>
      <c r="I9" s="109"/>
      <c r="J9" s="108" t="s">
        <v>45</v>
      </c>
      <c r="K9" s="108" t="s">
        <v>34</v>
      </c>
      <c r="L9" s="109"/>
      <c r="M9" s="109"/>
      <c r="N9" s="109"/>
      <c r="O9" s="108" t="s">
        <v>43</v>
      </c>
      <c r="P9" s="109"/>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row>
    <row r="10" spans="1:121" s="107" customFormat="1" ht="15">
      <c r="A10" s="111" t="s">
        <v>35</v>
      </c>
      <c r="B10" s="111"/>
      <c r="C10" s="111"/>
      <c r="D10" s="111"/>
      <c r="E10" s="108" t="s">
        <v>46</v>
      </c>
      <c r="F10" s="111" t="s">
        <v>44</v>
      </c>
      <c r="G10" s="108" t="s">
        <v>43</v>
      </c>
      <c r="H10" s="108"/>
      <c r="I10" s="108"/>
      <c r="J10" s="108" t="s">
        <v>45</v>
      </c>
      <c r="K10" s="108"/>
      <c r="L10" s="108" t="s">
        <v>47</v>
      </c>
      <c r="M10" s="108"/>
      <c r="N10" s="109"/>
      <c r="O10" s="108" t="s">
        <v>43</v>
      </c>
      <c r="P10" s="109"/>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row>
    <row r="11" spans="1:121" s="107" customFormat="1" ht="6.75" customHeight="1">
      <c r="A11" s="108" t="s">
        <v>43</v>
      </c>
      <c r="B11" s="108"/>
      <c r="C11" s="108"/>
      <c r="D11" s="108"/>
      <c r="E11" s="108"/>
      <c r="F11" s="108"/>
      <c r="G11" s="108"/>
      <c r="H11" s="108"/>
      <c r="I11" s="108"/>
      <c r="J11" s="108"/>
      <c r="K11" s="108"/>
      <c r="L11" s="108"/>
      <c r="M11" s="108"/>
      <c r="N11" s="109"/>
      <c r="O11" s="108"/>
      <c r="P11" s="109"/>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row>
    <row r="12" spans="1:121" s="107" customFormat="1" ht="15.75" thickBot="1">
      <c r="A12" s="202" t="s">
        <v>48</v>
      </c>
      <c r="B12" s="202"/>
      <c r="C12" s="202"/>
      <c r="D12" s="202"/>
      <c r="E12" s="202"/>
      <c r="F12" s="202"/>
      <c r="G12" s="202"/>
      <c r="H12" s="202"/>
      <c r="I12" s="202"/>
      <c r="J12" s="202"/>
      <c r="K12" s="203"/>
      <c r="L12" s="203"/>
      <c r="M12" s="108"/>
      <c r="N12" s="109"/>
      <c r="O12" s="108"/>
      <c r="P12" s="109"/>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row>
    <row r="13" spans="1:16" ht="16.5" thickBot="1">
      <c r="A13" s="190" t="s">
        <v>49</v>
      </c>
      <c r="B13" s="191"/>
      <c r="C13" s="191"/>
      <c r="D13" s="192"/>
      <c r="E13" s="190" t="s">
        <v>50</v>
      </c>
      <c r="F13" s="191"/>
      <c r="G13" s="191"/>
      <c r="H13" s="192"/>
      <c r="I13" s="190" t="s">
        <v>51</v>
      </c>
      <c r="J13" s="191"/>
      <c r="K13" s="191"/>
      <c r="L13" s="192"/>
      <c r="M13" s="190" t="s">
        <v>52</v>
      </c>
      <c r="N13" s="191"/>
      <c r="O13" s="191"/>
      <c r="P13" s="192"/>
    </row>
    <row r="14" spans="1:121" s="118" customFormat="1" ht="16.5" thickBot="1">
      <c r="A14" s="115" t="s">
        <v>53</v>
      </c>
      <c r="B14" s="116"/>
      <c r="C14" s="116"/>
      <c r="D14" s="117"/>
      <c r="E14" s="115" t="s">
        <v>54</v>
      </c>
      <c r="F14" s="116"/>
      <c r="G14" s="116"/>
      <c r="H14" s="117"/>
      <c r="I14" s="115" t="s">
        <v>55</v>
      </c>
      <c r="J14" s="116"/>
      <c r="K14" s="116"/>
      <c r="L14" s="117"/>
      <c r="M14" s="115" t="s">
        <v>56</v>
      </c>
      <c r="N14" s="116"/>
      <c r="O14" s="116"/>
      <c r="P14" s="117"/>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row>
    <row r="15" spans="1:121" s="123" customFormat="1" ht="24.75" customHeight="1" thickBot="1">
      <c r="A15" s="119">
        <v>0</v>
      </c>
      <c r="B15" s="120"/>
      <c r="C15" s="121">
        <v>10</v>
      </c>
      <c r="D15" s="120"/>
      <c r="E15" s="119">
        <v>25</v>
      </c>
      <c r="F15" s="120"/>
      <c r="G15" s="121">
        <v>35</v>
      </c>
      <c r="H15" s="120"/>
      <c r="I15" s="119">
        <v>50</v>
      </c>
      <c r="J15" s="120"/>
      <c r="K15" s="121">
        <v>60</v>
      </c>
      <c r="L15" s="120"/>
      <c r="M15" s="119">
        <v>75</v>
      </c>
      <c r="N15" s="120"/>
      <c r="O15" s="121">
        <v>85</v>
      </c>
      <c r="P15" s="120"/>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row>
    <row r="16" spans="1:121" s="123" customFormat="1" ht="24.75" customHeight="1" thickBot="1">
      <c r="A16" s="124">
        <v>0.5</v>
      </c>
      <c r="B16" s="120"/>
      <c r="C16" s="125">
        <v>10.5</v>
      </c>
      <c r="D16" s="120"/>
      <c r="E16" s="124">
        <v>25.5</v>
      </c>
      <c r="F16" s="120"/>
      <c r="G16" s="125">
        <v>35.5</v>
      </c>
      <c r="H16" s="120"/>
      <c r="I16" s="124">
        <v>50.5</v>
      </c>
      <c r="J16" s="120"/>
      <c r="K16" s="125">
        <v>60.5</v>
      </c>
      <c r="L16" s="120"/>
      <c r="M16" s="124">
        <v>75.5</v>
      </c>
      <c r="N16" s="120"/>
      <c r="O16" s="125">
        <v>85.5</v>
      </c>
      <c r="P16" s="120"/>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row>
    <row r="17" spans="1:121" s="123" customFormat="1" ht="24.75" customHeight="1" thickBot="1">
      <c r="A17" s="124">
        <v>1</v>
      </c>
      <c r="B17" s="120"/>
      <c r="C17" s="125">
        <v>11</v>
      </c>
      <c r="D17" s="120"/>
      <c r="E17" s="124">
        <v>26</v>
      </c>
      <c r="F17" s="120"/>
      <c r="G17" s="125">
        <v>36</v>
      </c>
      <c r="H17" s="120"/>
      <c r="I17" s="124">
        <v>51</v>
      </c>
      <c r="J17" s="120"/>
      <c r="K17" s="125">
        <v>61</v>
      </c>
      <c r="L17" s="120"/>
      <c r="M17" s="124">
        <v>76</v>
      </c>
      <c r="N17" s="120"/>
      <c r="O17" s="125">
        <v>86</v>
      </c>
      <c r="P17" s="120"/>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row>
    <row r="18" spans="1:121" s="123" customFormat="1" ht="24.75" customHeight="1" thickBot="1">
      <c r="A18" s="124">
        <v>1.5</v>
      </c>
      <c r="B18" s="120"/>
      <c r="C18" s="125">
        <v>11.5</v>
      </c>
      <c r="D18" s="120"/>
      <c r="E18" s="124">
        <v>26.5</v>
      </c>
      <c r="F18" s="120"/>
      <c r="G18" s="125">
        <v>36.5</v>
      </c>
      <c r="H18" s="120"/>
      <c r="I18" s="124">
        <v>51.5</v>
      </c>
      <c r="J18" s="120"/>
      <c r="K18" s="125">
        <v>61.5</v>
      </c>
      <c r="L18" s="120"/>
      <c r="M18" s="124">
        <v>76.5</v>
      </c>
      <c r="N18" s="120"/>
      <c r="O18" s="125">
        <v>86.5</v>
      </c>
      <c r="P18" s="120"/>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row>
    <row r="19" spans="1:121" s="123" customFormat="1" ht="24.75" customHeight="1" thickBot="1">
      <c r="A19" s="124">
        <v>2</v>
      </c>
      <c r="B19" s="120"/>
      <c r="C19" s="125">
        <v>12</v>
      </c>
      <c r="D19" s="120"/>
      <c r="E19" s="124">
        <v>27</v>
      </c>
      <c r="F19" s="120"/>
      <c r="G19" s="125">
        <v>37</v>
      </c>
      <c r="H19" s="120"/>
      <c r="I19" s="124">
        <v>52</v>
      </c>
      <c r="J19" s="120"/>
      <c r="K19" s="125">
        <v>62</v>
      </c>
      <c r="L19" s="120"/>
      <c r="M19" s="124">
        <v>77</v>
      </c>
      <c r="N19" s="120"/>
      <c r="O19" s="125">
        <v>87</v>
      </c>
      <c r="P19" s="120"/>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row>
    <row r="20" spans="1:121" s="123" customFormat="1" ht="24.75" customHeight="1" thickBot="1">
      <c r="A20" s="124">
        <v>2.5</v>
      </c>
      <c r="B20" s="120"/>
      <c r="C20" s="125">
        <v>12.5</v>
      </c>
      <c r="D20" s="120"/>
      <c r="E20" s="124">
        <v>27.5</v>
      </c>
      <c r="F20" s="120"/>
      <c r="G20" s="125">
        <v>37.5</v>
      </c>
      <c r="H20" s="120"/>
      <c r="I20" s="124">
        <v>52.5</v>
      </c>
      <c r="J20" s="120"/>
      <c r="K20" s="125">
        <v>62.5</v>
      </c>
      <c r="L20" s="120"/>
      <c r="M20" s="124">
        <v>77.5</v>
      </c>
      <c r="N20" s="120"/>
      <c r="O20" s="125">
        <v>87.5</v>
      </c>
      <c r="P20" s="120"/>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row>
    <row r="21" spans="1:121" s="123" customFormat="1" ht="24.75" customHeight="1" thickBot="1">
      <c r="A21" s="124">
        <v>3</v>
      </c>
      <c r="B21" s="120"/>
      <c r="C21" s="125">
        <v>13</v>
      </c>
      <c r="D21" s="120"/>
      <c r="E21" s="124">
        <v>28</v>
      </c>
      <c r="F21" s="120"/>
      <c r="G21" s="125">
        <v>38</v>
      </c>
      <c r="H21" s="120"/>
      <c r="I21" s="124">
        <v>53</v>
      </c>
      <c r="J21" s="120"/>
      <c r="K21" s="125">
        <v>63</v>
      </c>
      <c r="L21" s="120"/>
      <c r="M21" s="124">
        <v>78</v>
      </c>
      <c r="N21" s="120"/>
      <c r="O21" s="125">
        <v>88</v>
      </c>
      <c r="P21" s="120"/>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row>
    <row r="22" spans="1:121" s="123" customFormat="1" ht="24.75" customHeight="1" thickBot="1">
      <c r="A22" s="124">
        <v>3.5</v>
      </c>
      <c r="B22" s="120"/>
      <c r="C22" s="125">
        <v>13.5</v>
      </c>
      <c r="D22" s="120"/>
      <c r="E22" s="124">
        <v>28.5</v>
      </c>
      <c r="F22" s="120"/>
      <c r="G22" s="125">
        <v>38.5</v>
      </c>
      <c r="H22" s="120"/>
      <c r="I22" s="124">
        <v>53.5</v>
      </c>
      <c r="J22" s="120"/>
      <c r="K22" s="125">
        <v>63.5</v>
      </c>
      <c r="L22" s="120"/>
      <c r="M22" s="124">
        <v>78.5</v>
      </c>
      <c r="N22" s="120"/>
      <c r="O22" s="125">
        <v>88.5</v>
      </c>
      <c r="P22" s="120"/>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row>
    <row r="23" spans="1:121" s="123" customFormat="1" ht="24.75" customHeight="1" thickBot="1">
      <c r="A23" s="124">
        <v>4</v>
      </c>
      <c r="B23" s="120"/>
      <c r="C23" s="125">
        <v>14</v>
      </c>
      <c r="D23" s="120"/>
      <c r="E23" s="124">
        <v>29</v>
      </c>
      <c r="F23" s="120"/>
      <c r="G23" s="125">
        <v>39</v>
      </c>
      <c r="H23" s="120"/>
      <c r="I23" s="124">
        <v>54</v>
      </c>
      <c r="J23" s="120"/>
      <c r="K23" s="125">
        <v>64</v>
      </c>
      <c r="L23" s="120"/>
      <c r="M23" s="124">
        <v>79</v>
      </c>
      <c r="N23" s="120"/>
      <c r="O23" s="125">
        <v>89</v>
      </c>
      <c r="P23" s="120"/>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row>
    <row r="24" spans="1:121" s="123" customFormat="1" ht="24.75" customHeight="1" thickBot="1">
      <c r="A24" s="124">
        <v>4.5</v>
      </c>
      <c r="B24" s="120"/>
      <c r="C24" s="125">
        <v>14.5</v>
      </c>
      <c r="D24" s="120"/>
      <c r="E24" s="124">
        <v>29.5</v>
      </c>
      <c r="F24" s="120"/>
      <c r="G24" s="125">
        <v>39.5</v>
      </c>
      <c r="H24" s="120"/>
      <c r="I24" s="124">
        <v>54.5</v>
      </c>
      <c r="J24" s="120"/>
      <c r="K24" s="125">
        <v>64.5</v>
      </c>
      <c r="L24" s="120"/>
      <c r="M24" s="124">
        <v>79.5</v>
      </c>
      <c r="N24" s="120"/>
      <c r="O24" s="125">
        <v>89.5</v>
      </c>
      <c r="P24" s="120"/>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row>
    <row r="25" spans="1:121" s="123" customFormat="1" ht="24.75" customHeight="1" thickBot="1">
      <c r="A25" s="124">
        <v>5</v>
      </c>
      <c r="B25" s="120"/>
      <c r="C25" s="125">
        <v>15</v>
      </c>
      <c r="D25" s="120"/>
      <c r="E25" s="124">
        <v>30</v>
      </c>
      <c r="F25" s="120"/>
      <c r="G25" s="125">
        <v>40</v>
      </c>
      <c r="H25" s="120"/>
      <c r="I25" s="124">
        <v>55</v>
      </c>
      <c r="J25" s="120"/>
      <c r="K25" s="125">
        <v>65</v>
      </c>
      <c r="L25" s="120"/>
      <c r="M25" s="124">
        <v>80</v>
      </c>
      <c r="N25" s="120"/>
      <c r="O25" s="125">
        <v>90</v>
      </c>
      <c r="P25" s="120"/>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row>
    <row r="26" spans="1:121" s="123" customFormat="1" ht="24.75" customHeight="1" thickBot="1">
      <c r="A26" s="124">
        <v>5.5</v>
      </c>
      <c r="B26" s="120"/>
      <c r="C26" s="125">
        <v>15.5</v>
      </c>
      <c r="D26" s="120"/>
      <c r="E26" s="124">
        <v>30.5</v>
      </c>
      <c r="F26" s="120"/>
      <c r="G26" s="125">
        <v>40.5</v>
      </c>
      <c r="H26" s="120"/>
      <c r="I26" s="124">
        <v>55.5</v>
      </c>
      <c r="J26" s="120"/>
      <c r="K26" s="125">
        <v>65.5</v>
      </c>
      <c r="L26" s="120"/>
      <c r="M26" s="124">
        <v>80.5</v>
      </c>
      <c r="N26" s="120"/>
      <c r="O26" s="125">
        <v>90.5</v>
      </c>
      <c r="P26" s="120"/>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row>
    <row r="27" spans="1:121" s="123" customFormat="1" ht="24.75" customHeight="1" thickBot="1">
      <c r="A27" s="124">
        <v>6</v>
      </c>
      <c r="B27" s="120"/>
      <c r="C27" s="125">
        <v>16</v>
      </c>
      <c r="D27" s="120"/>
      <c r="E27" s="124">
        <v>31</v>
      </c>
      <c r="F27" s="120"/>
      <c r="G27" s="125">
        <v>41</v>
      </c>
      <c r="H27" s="120"/>
      <c r="I27" s="124">
        <v>56</v>
      </c>
      <c r="J27" s="120"/>
      <c r="K27" s="125">
        <v>66</v>
      </c>
      <c r="L27" s="120"/>
      <c r="M27" s="124">
        <v>81</v>
      </c>
      <c r="N27" s="120"/>
      <c r="O27" s="125">
        <v>91</v>
      </c>
      <c r="P27" s="120"/>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row>
    <row r="28" spans="1:121" s="123" customFormat="1" ht="24.75" customHeight="1" thickBot="1">
      <c r="A28" s="124">
        <v>6.5</v>
      </c>
      <c r="B28" s="120"/>
      <c r="C28" s="125">
        <v>16.5</v>
      </c>
      <c r="D28" s="120"/>
      <c r="E28" s="124">
        <v>31.5</v>
      </c>
      <c r="F28" s="120"/>
      <c r="G28" s="125">
        <v>41.5</v>
      </c>
      <c r="H28" s="120"/>
      <c r="I28" s="124">
        <v>56.5</v>
      </c>
      <c r="J28" s="120"/>
      <c r="K28" s="125">
        <v>66.5</v>
      </c>
      <c r="L28" s="120"/>
      <c r="M28" s="124">
        <v>81.5</v>
      </c>
      <c r="N28" s="120"/>
      <c r="O28" s="125">
        <v>91.5</v>
      </c>
      <c r="P28" s="120"/>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row>
    <row r="29" spans="1:121" s="123" customFormat="1" ht="24.75" customHeight="1" thickBot="1">
      <c r="A29" s="124">
        <v>7</v>
      </c>
      <c r="B29" s="120"/>
      <c r="C29" s="125">
        <v>17</v>
      </c>
      <c r="D29" s="120"/>
      <c r="E29" s="124">
        <v>32</v>
      </c>
      <c r="F29" s="120"/>
      <c r="G29" s="125">
        <v>42</v>
      </c>
      <c r="H29" s="120"/>
      <c r="I29" s="124">
        <v>57</v>
      </c>
      <c r="J29" s="120"/>
      <c r="K29" s="125">
        <v>67</v>
      </c>
      <c r="L29" s="120"/>
      <c r="M29" s="124">
        <v>82</v>
      </c>
      <c r="N29" s="120"/>
      <c r="O29" s="125">
        <v>92</v>
      </c>
      <c r="P29" s="120"/>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row>
    <row r="30" spans="1:121" s="123" customFormat="1" ht="24.75" customHeight="1" thickBot="1">
      <c r="A30" s="124">
        <v>7.5</v>
      </c>
      <c r="B30" s="120"/>
      <c r="C30" s="125">
        <v>17.5</v>
      </c>
      <c r="D30" s="120"/>
      <c r="E30" s="124">
        <v>32.5</v>
      </c>
      <c r="F30" s="120"/>
      <c r="G30" s="125">
        <v>42.5</v>
      </c>
      <c r="H30" s="120"/>
      <c r="I30" s="124">
        <v>57.5</v>
      </c>
      <c r="J30" s="120"/>
      <c r="K30" s="125">
        <v>67.5</v>
      </c>
      <c r="L30" s="120"/>
      <c r="M30" s="124">
        <v>82.5</v>
      </c>
      <c r="N30" s="120"/>
      <c r="O30" s="125">
        <v>92.5</v>
      </c>
      <c r="P30" s="120"/>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row>
    <row r="31" spans="1:121" s="123" customFormat="1" ht="24.75" customHeight="1" thickBot="1">
      <c r="A31" s="124">
        <v>8</v>
      </c>
      <c r="B31" s="120"/>
      <c r="C31" s="125">
        <v>18</v>
      </c>
      <c r="D31" s="120"/>
      <c r="E31" s="124">
        <v>33</v>
      </c>
      <c r="F31" s="120"/>
      <c r="G31" s="125">
        <v>43</v>
      </c>
      <c r="H31" s="120"/>
      <c r="I31" s="124">
        <v>58</v>
      </c>
      <c r="J31" s="120"/>
      <c r="K31" s="125">
        <v>68</v>
      </c>
      <c r="L31" s="120"/>
      <c r="M31" s="124">
        <v>83</v>
      </c>
      <c r="N31" s="120"/>
      <c r="O31" s="125">
        <v>93</v>
      </c>
      <c r="P31" s="120"/>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row>
    <row r="32" spans="1:121" s="123" customFormat="1" ht="24.75" customHeight="1" thickBot="1">
      <c r="A32" s="124">
        <v>8.5</v>
      </c>
      <c r="B32" s="120"/>
      <c r="C32" s="125">
        <v>18.5</v>
      </c>
      <c r="D32" s="120"/>
      <c r="E32" s="124">
        <v>33.5</v>
      </c>
      <c r="F32" s="120"/>
      <c r="G32" s="125">
        <v>43.5</v>
      </c>
      <c r="H32" s="120"/>
      <c r="I32" s="124">
        <v>58.5</v>
      </c>
      <c r="J32" s="120"/>
      <c r="K32" s="125">
        <v>68.5</v>
      </c>
      <c r="L32" s="120"/>
      <c r="M32" s="124">
        <v>83.5</v>
      </c>
      <c r="N32" s="120"/>
      <c r="O32" s="125">
        <v>93.5</v>
      </c>
      <c r="P32" s="120"/>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row>
    <row r="33" spans="1:121" s="123" customFormat="1" ht="24.75" customHeight="1" thickBot="1">
      <c r="A33" s="124">
        <v>9</v>
      </c>
      <c r="B33" s="120"/>
      <c r="C33" s="125">
        <v>19</v>
      </c>
      <c r="D33" s="120"/>
      <c r="E33" s="124">
        <v>34</v>
      </c>
      <c r="F33" s="120"/>
      <c r="G33" s="125">
        <v>44</v>
      </c>
      <c r="H33" s="120"/>
      <c r="I33" s="124">
        <v>59</v>
      </c>
      <c r="J33" s="120"/>
      <c r="K33" s="125">
        <v>69</v>
      </c>
      <c r="L33" s="120"/>
      <c r="M33" s="124">
        <v>84</v>
      </c>
      <c r="N33" s="120"/>
      <c r="O33" s="125">
        <v>94</v>
      </c>
      <c r="P33" s="120"/>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row>
    <row r="34" spans="1:121" s="123" customFormat="1" ht="24.75" customHeight="1" thickBot="1">
      <c r="A34" s="126">
        <v>9.5</v>
      </c>
      <c r="B34" s="120"/>
      <c r="C34" s="127">
        <v>19.5</v>
      </c>
      <c r="D34" s="120"/>
      <c r="E34" s="126">
        <v>34.5</v>
      </c>
      <c r="F34" s="120"/>
      <c r="G34" s="127">
        <v>44.5</v>
      </c>
      <c r="H34" s="120"/>
      <c r="I34" s="126">
        <v>59.5</v>
      </c>
      <c r="J34" s="120"/>
      <c r="K34" s="127">
        <v>69.5</v>
      </c>
      <c r="L34" s="120"/>
      <c r="M34" s="126">
        <v>84.5</v>
      </c>
      <c r="N34" s="120"/>
      <c r="O34" s="127">
        <v>94.5</v>
      </c>
      <c r="P34" s="120"/>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row>
    <row r="35" spans="1:16" s="113" customFormat="1" ht="19.5" customHeight="1">
      <c r="A35" s="193" t="s">
        <v>112</v>
      </c>
      <c r="B35" s="194"/>
      <c r="C35" s="194"/>
      <c r="D35" s="194"/>
      <c r="E35" s="194"/>
      <c r="F35" s="194"/>
      <c r="G35" s="194"/>
      <c r="H35" s="194"/>
      <c r="I35" s="194"/>
      <c r="J35" s="194"/>
      <c r="K35" s="194"/>
      <c r="L35" s="166"/>
      <c r="M35" s="195"/>
      <c r="N35" s="195"/>
      <c r="O35" s="195"/>
      <c r="P35" s="196"/>
    </row>
    <row r="36" spans="1:79" s="135" customFormat="1" ht="14.25">
      <c r="A36" s="197" t="s">
        <v>74</v>
      </c>
      <c r="B36" s="155"/>
      <c r="C36" s="155"/>
      <c r="D36" s="198"/>
      <c r="E36" s="199"/>
      <c r="F36" s="199"/>
      <c r="G36" s="199"/>
      <c r="H36" s="199"/>
      <c r="I36" s="199"/>
      <c r="J36" s="199"/>
      <c r="K36" s="199"/>
      <c r="L36" s="199"/>
      <c r="M36" s="199"/>
      <c r="N36" s="199"/>
      <c r="O36" s="199"/>
      <c r="P36" s="200"/>
      <c r="Q36" s="133"/>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row>
    <row r="37" spans="1:11" s="113" customFormat="1" ht="15.75" customHeight="1">
      <c r="A37" s="151" t="s">
        <v>36</v>
      </c>
      <c r="B37" s="151"/>
      <c r="C37" s="151"/>
      <c r="D37" s="151"/>
      <c r="E37" s="151"/>
      <c r="F37" s="151"/>
      <c r="G37" s="151"/>
      <c r="H37" s="151"/>
      <c r="I37" s="151"/>
      <c r="J37" s="151"/>
      <c r="K37" s="151"/>
    </row>
    <row r="38" s="113" customFormat="1" ht="15.75"/>
    <row r="39" s="113" customFormat="1" ht="15.75"/>
    <row r="40" s="113" customFormat="1" ht="15.75"/>
    <row r="41" s="113" customFormat="1" ht="15.75"/>
    <row r="42" s="113" customFormat="1" ht="15.75"/>
    <row r="43" s="113" customFormat="1" ht="15.75"/>
    <row r="44" s="113" customFormat="1" ht="15.75"/>
    <row r="45" s="113" customFormat="1" ht="15.75"/>
    <row r="46" s="113" customFormat="1" ht="15.75"/>
    <row r="47" s="113" customFormat="1" ht="15.75"/>
    <row r="48" s="113" customFormat="1" ht="15.75"/>
    <row r="49" s="113" customFormat="1" ht="15.75"/>
    <row r="50" s="113" customFormat="1" ht="15.75"/>
    <row r="51" s="113" customFormat="1" ht="15.75"/>
    <row r="52" s="113" customFormat="1" ht="15.75"/>
    <row r="53" s="113" customFormat="1" ht="15.75"/>
    <row r="54" s="113" customFormat="1" ht="15.75"/>
    <row r="55" s="113" customFormat="1" ht="15.75"/>
    <row r="56" s="113" customFormat="1" ht="15.75"/>
    <row r="57" s="113" customFormat="1" ht="15.75"/>
    <row r="58" s="113" customFormat="1" ht="15.75"/>
    <row r="59" s="113" customFormat="1" ht="15.75"/>
    <row r="60" s="113" customFormat="1" ht="15.75"/>
    <row r="61" s="113" customFormat="1" ht="15.75"/>
    <row r="62" s="113" customFormat="1" ht="15.75"/>
    <row r="63" s="113" customFormat="1" ht="15.75"/>
    <row r="64" s="113" customFormat="1" ht="15.75"/>
    <row r="65" s="113" customFormat="1" ht="15.75"/>
    <row r="66" s="113" customFormat="1" ht="15.75"/>
    <row r="67" s="113" customFormat="1" ht="15.75"/>
    <row r="68" s="113" customFormat="1" ht="15.75"/>
    <row r="69" s="113" customFormat="1" ht="15.75"/>
    <row r="70" s="113" customFormat="1" ht="15.75"/>
    <row r="71" s="113" customFormat="1" ht="15.75"/>
    <row r="72" s="113" customFormat="1" ht="15.75"/>
    <row r="73" s="113" customFormat="1" ht="15.75"/>
    <row r="74" s="113" customFormat="1" ht="15.75"/>
    <row r="75" s="113" customFormat="1" ht="15.75"/>
    <row r="76" s="113" customFormat="1" ht="15.75"/>
    <row r="77" s="113" customFormat="1" ht="15.75"/>
    <row r="78" s="113" customFormat="1" ht="15.75"/>
    <row r="79" s="113" customFormat="1" ht="15.75"/>
    <row r="80" spans="1:15" ht="15.75">
      <c r="A80" s="113"/>
      <c r="B80" s="113"/>
      <c r="C80" s="113"/>
      <c r="D80" s="113"/>
      <c r="E80" s="113"/>
      <c r="F80" s="113"/>
      <c r="G80" s="113"/>
      <c r="H80" s="113"/>
      <c r="I80" s="113"/>
      <c r="J80" s="113"/>
      <c r="K80" s="113"/>
      <c r="L80" s="113"/>
      <c r="M80" s="113"/>
      <c r="N80" s="113"/>
      <c r="O80" s="113"/>
    </row>
    <row r="81" spans="1:15" ht="15.75">
      <c r="A81" s="113"/>
      <c r="B81" s="113"/>
      <c r="C81" s="113"/>
      <c r="D81" s="113"/>
      <c r="E81" s="113"/>
      <c r="F81" s="113"/>
      <c r="G81" s="113"/>
      <c r="H81" s="113"/>
      <c r="I81" s="113"/>
      <c r="J81" s="113"/>
      <c r="K81" s="113"/>
      <c r="L81" s="113"/>
      <c r="M81" s="113"/>
      <c r="N81" s="113"/>
      <c r="O81" s="113"/>
    </row>
    <row r="82" spans="1:15" ht="15.75">
      <c r="A82" s="113"/>
      <c r="B82" s="113"/>
      <c r="C82" s="113"/>
      <c r="D82" s="113"/>
      <c r="E82" s="113"/>
      <c r="F82" s="113"/>
      <c r="G82" s="113"/>
      <c r="H82" s="113"/>
      <c r="I82" s="113"/>
      <c r="J82" s="113"/>
      <c r="K82" s="113"/>
      <c r="L82" s="113"/>
      <c r="M82" s="113"/>
      <c r="N82" s="113"/>
      <c r="O82" s="113"/>
    </row>
    <row r="83" spans="1:15" ht="15.75">
      <c r="A83" s="113"/>
      <c r="B83" s="113"/>
      <c r="C83" s="113"/>
      <c r="D83" s="113"/>
      <c r="E83" s="113"/>
      <c r="F83" s="113"/>
      <c r="G83" s="113"/>
      <c r="H83" s="113"/>
      <c r="I83" s="113"/>
      <c r="J83" s="113"/>
      <c r="K83" s="113"/>
      <c r="L83" s="113"/>
      <c r="M83" s="113"/>
      <c r="N83" s="113"/>
      <c r="O83" s="113"/>
    </row>
    <row r="84" spans="1:15" ht="15.75">
      <c r="A84" s="113"/>
      <c r="B84" s="113"/>
      <c r="C84" s="113"/>
      <c r="D84" s="113"/>
      <c r="E84" s="113"/>
      <c r="F84" s="113"/>
      <c r="G84" s="113"/>
      <c r="H84" s="113"/>
      <c r="I84" s="113"/>
      <c r="J84" s="113"/>
      <c r="K84" s="113"/>
      <c r="L84" s="113"/>
      <c r="M84" s="113"/>
      <c r="N84" s="113"/>
      <c r="O84" s="113"/>
    </row>
    <row r="85" spans="1:15" ht="15.75">
      <c r="A85" s="113"/>
      <c r="B85" s="113"/>
      <c r="C85" s="113"/>
      <c r="D85" s="113"/>
      <c r="E85" s="113"/>
      <c r="F85" s="113"/>
      <c r="G85" s="113"/>
      <c r="H85" s="113"/>
      <c r="I85" s="113"/>
      <c r="J85" s="113"/>
      <c r="K85" s="113"/>
      <c r="L85" s="113"/>
      <c r="M85" s="113"/>
      <c r="N85" s="113"/>
      <c r="O85" s="113"/>
    </row>
    <row r="86" spans="1:15" ht="15.75">
      <c r="A86" s="113"/>
      <c r="B86" s="113"/>
      <c r="C86" s="113"/>
      <c r="D86" s="113"/>
      <c r="E86" s="113"/>
      <c r="F86" s="113"/>
      <c r="G86" s="113"/>
      <c r="H86" s="113"/>
      <c r="I86" s="113"/>
      <c r="J86" s="113"/>
      <c r="K86" s="113"/>
      <c r="L86" s="113"/>
      <c r="M86" s="113"/>
      <c r="N86" s="113"/>
      <c r="O86" s="113"/>
    </row>
    <row r="87" spans="1:15" ht="15.75">
      <c r="A87" s="113"/>
      <c r="B87" s="113"/>
      <c r="C87" s="113"/>
      <c r="D87" s="113"/>
      <c r="E87" s="113"/>
      <c r="F87" s="113"/>
      <c r="G87" s="113"/>
      <c r="H87" s="113"/>
      <c r="I87" s="113"/>
      <c r="J87" s="113"/>
      <c r="K87" s="113"/>
      <c r="L87" s="113"/>
      <c r="M87" s="113"/>
      <c r="N87" s="113"/>
      <c r="O87" s="113"/>
    </row>
    <row r="88" spans="1:15" ht="15.75">
      <c r="A88" s="113"/>
      <c r="B88" s="113"/>
      <c r="C88" s="113"/>
      <c r="D88" s="113"/>
      <c r="E88" s="113"/>
      <c r="F88" s="113"/>
      <c r="G88" s="113"/>
      <c r="H88" s="113"/>
      <c r="I88" s="113"/>
      <c r="J88" s="113"/>
      <c r="K88" s="113"/>
      <c r="L88" s="113"/>
      <c r="M88" s="113"/>
      <c r="N88" s="113"/>
      <c r="O88" s="113"/>
    </row>
    <row r="89" spans="1:15" ht="15.75">
      <c r="A89" s="113"/>
      <c r="B89" s="113"/>
      <c r="C89" s="113"/>
      <c r="D89" s="113"/>
      <c r="E89" s="113"/>
      <c r="F89" s="113"/>
      <c r="G89" s="113"/>
      <c r="H89" s="113"/>
      <c r="I89" s="113"/>
      <c r="J89" s="113"/>
      <c r="K89" s="113"/>
      <c r="L89" s="113"/>
      <c r="M89" s="113"/>
      <c r="N89" s="113"/>
      <c r="O89" s="113"/>
    </row>
    <row r="90" spans="1:15" ht="15.75">
      <c r="A90" s="113"/>
      <c r="B90" s="113"/>
      <c r="C90" s="113"/>
      <c r="D90" s="113"/>
      <c r="E90" s="113"/>
      <c r="F90" s="113"/>
      <c r="G90" s="113"/>
      <c r="H90" s="113"/>
      <c r="I90" s="113"/>
      <c r="J90" s="113"/>
      <c r="K90" s="113"/>
      <c r="L90" s="113"/>
      <c r="M90" s="113"/>
      <c r="N90" s="113"/>
      <c r="O90" s="113"/>
    </row>
    <row r="91" spans="1:15" ht="15.75">
      <c r="A91" s="113"/>
      <c r="B91" s="113"/>
      <c r="C91" s="113"/>
      <c r="D91" s="113"/>
      <c r="E91" s="113"/>
      <c r="F91" s="113"/>
      <c r="G91" s="113"/>
      <c r="H91" s="113"/>
      <c r="I91" s="113"/>
      <c r="J91" s="113"/>
      <c r="K91" s="113"/>
      <c r="L91" s="113"/>
      <c r="M91" s="113"/>
      <c r="N91" s="113"/>
      <c r="O91" s="113"/>
    </row>
    <row r="92" spans="1:15" ht="15.75">
      <c r="A92" s="113"/>
      <c r="B92" s="113"/>
      <c r="C92" s="113"/>
      <c r="D92" s="113"/>
      <c r="E92" s="113"/>
      <c r="F92" s="113"/>
      <c r="G92" s="113"/>
      <c r="H92" s="113"/>
      <c r="I92" s="113"/>
      <c r="J92" s="113"/>
      <c r="K92" s="113"/>
      <c r="L92" s="113"/>
      <c r="M92" s="113"/>
      <c r="N92" s="113"/>
      <c r="O92" s="113"/>
    </row>
    <row r="93" spans="1:15" ht="15.75">
      <c r="A93" s="113"/>
      <c r="B93" s="113"/>
      <c r="C93" s="113"/>
      <c r="D93" s="113"/>
      <c r="E93" s="113"/>
      <c r="F93" s="113"/>
      <c r="G93" s="113"/>
      <c r="H93" s="113"/>
      <c r="I93" s="113"/>
      <c r="J93" s="113"/>
      <c r="K93" s="113"/>
      <c r="L93" s="113"/>
      <c r="M93" s="113"/>
      <c r="N93" s="113"/>
      <c r="O93" s="113"/>
    </row>
    <row r="94" spans="1:15" ht="15.75">
      <c r="A94" s="113"/>
      <c r="B94" s="113"/>
      <c r="C94" s="113"/>
      <c r="D94" s="113"/>
      <c r="E94" s="113"/>
      <c r="F94" s="113"/>
      <c r="G94" s="113"/>
      <c r="H94" s="113"/>
      <c r="I94" s="113"/>
      <c r="J94" s="113"/>
      <c r="K94" s="113"/>
      <c r="L94" s="113"/>
      <c r="M94" s="113"/>
      <c r="N94" s="113"/>
      <c r="O94" s="113"/>
    </row>
    <row r="95" spans="1:15" ht="15.75">
      <c r="A95" s="113"/>
      <c r="B95" s="113"/>
      <c r="C95" s="113"/>
      <c r="D95" s="113"/>
      <c r="E95" s="113"/>
      <c r="F95" s="113"/>
      <c r="G95" s="113"/>
      <c r="H95" s="113"/>
      <c r="I95" s="113"/>
      <c r="J95" s="113"/>
      <c r="K95" s="113"/>
      <c r="L95" s="113"/>
      <c r="M95" s="113"/>
      <c r="N95" s="113"/>
      <c r="O95" s="113"/>
    </row>
    <row r="96" spans="1:15" ht="15.75">
      <c r="A96" s="113"/>
      <c r="B96" s="113"/>
      <c r="C96" s="113"/>
      <c r="D96" s="113"/>
      <c r="E96" s="113"/>
      <c r="F96" s="113"/>
      <c r="G96" s="113"/>
      <c r="H96" s="113"/>
      <c r="I96" s="113"/>
      <c r="J96" s="113"/>
      <c r="K96" s="113"/>
      <c r="L96" s="113"/>
      <c r="M96" s="113"/>
      <c r="N96" s="113"/>
      <c r="O96" s="113"/>
    </row>
    <row r="97" spans="1:15" ht="15.75">
      <c r="A97" s="113"/>
      <c r="B97" s="113"/>
      <c r="C97" s="113"/>
      <c r="D97" s="113"/>
      <c r="E97" s="113"/>
      <c r="F97" s="113"/>
      <c r="G97" s="113"/>
      <c r="H97" s="113"/>
      <c r="I97" s="113"/>
      <c r="J97" s="113"/>
      <c r="K97" s="113"/>
      <c r="L97" s="113"/>
      <c r="M97" s="113"/>
      <c r="N97" s="113"/>
      <c r="O97" s="113"/>
    </row>
    <row r="98" spans="1:15" ht="15.75">
      <c r="A98" s="113"/>
      <c r="B98" s="113"/>
      <c r="C98" s="113"/>
      <c r="D98" s="113"/>
      <c r="E98" s="113"/>
      <c r="F98" s="113"/>
      <c r="G98" s="113"/>
      <c r="H98" s="113"/>
      <c r="I98" s="113"/>
      <c r="J98" s="113"/>
      <c r="K98" s="113"/>
      <c r="L98" s="113"/>
      <c r="M98" s="113"/>
      <c r="N98" s="113"/>
      <c r="O98" s="113"/>
    </row>
    <row r="99" spans="1:15" ht="15.75">
      <c r="A99" s="113"/>
      <c r="B99" s="113"/>
      <c r="C99" s="113"/>
      <c r="D99" s="113"/>
      <c r="E99" s="113"/>
      <c r="F99" s="113"/>
      <c r="G99" s="113"/>
      <c r="H99" s="113"/>
      <c r="I99" s="113"/>
      <c r="J99" s="113"/>
      <c r="K99" s="113"/>
      <c r="L99" s="113"/>
      <c r="M99" s="113"/>
      <c r="N99" s="113"/>
      <c r="O99" s="113"/>
    </row>
    <row r="100" spans="1:15" ht="15.75">
      <c r="A100" s="113"/>
      <c r="B100" s="113"/>
      <c r="C100" s="113"/>
      <c r="D100" s="113"/>
      <c r="E100" s="113"/>
      <c r="F100" s="113"/>
      <c r="G100" s="113"/>
      <c r="H100" s="113"/>
      <c r="I100" s="113"/>
      <c r="J100" s="113"/>
      <c r="K100" s="113"/>
      <c r="L100" s="113"/>
      <c r="M100" s="113"/>
      <c r="N100" s="113"/>
      <c r="O100" s="113"/>
    </row>
    <row r="101" spans="1:15" ht="15.75">
      <c r="A101" s="113"/>
      <c r="B101" s="113"/>
      <c r="C101" s="113"/>
      <c r="D101" s="113"/>
      <c r="E101" s="113"/>
      <c r="F101" s="113"/>
      <c r="G101" s="113"/>
      <c r="H101" s="113"/>
      <c r="I101" s="113"/>
      <c r="J101" s="113"/>
      <c r="K101" s="113"/>
      <c r="L101" s="113"/>
      <c r="M101" s="113"/>
      <c r="N101" s="113"/>
      <c r="O101" s="113"/>
    </row>
    <row r="102" spans="1:15" ht="15.75">
      <c r="A102" s="113"/>
      <c r="B102" s="113"/>
      <c r="C102" s="113"/>
      <c r="D102" s="113"/>
      <c r="E102" s="113"/>
      <c r="F102" s="113"/>
      <c r="G102" s="113"/>
      <c r="H102" s="113"/>
      <c r="I102" s="113"/>
      <c r="J102" s="113"/>
      <c r="K102" s="113"/>
      <c r="L102" s="113"/>
      <c r="M102" s="113"/>
      <c r="N102" s="113"/>
      <c r="O102" s="113"/>
    </row>
    <row r="103" spans="1:15" ht="15.75">
      <c r="A103" s="113"/>
      <c r="B103" s="113"/>
      <c r="C103" s="113"/>
      <c r="D103" s="113"/>
      <c r="E103" s="113"/>
      <c r="F103" s="113"/>
      <c r="G103" s="113"/>
      <c r="H103" s="113"/>
      <c r="I103" s="113"/>
      <c r="J103" s="113"/>
      <c r="K103" s="113"/>
      <c r="L103" s="113"/>
      <c r="M103" s="113"/>
      <c r="N103" s="113"/>
      <c r="O103" s="113"/>
    </row>
    <row r="104" spans="1:15" ht="15.75">
      <c r="A104" s="113"/>
      <c r="B104" s="113"/>
      <c r="C104" s="113"/>
      <c r="D104" s="113"/>
      <c r="E104" s="113"/>
      <c r="F104" s="113"/>
      <c r="G104" s="113"/>
      <c r="H104" s="113"/>
      <c r="I104" s="113"/>
      <c r="J104" s="113"/>
      <c r="K104" s="113"/>
      <c r="L104" s="113"/>
      <c r="M104" s="113"/>
      <c r="N104" s="113"/>
      <c r="O104" s="113"/>
    </row>
    <row r="105" spans="1:15" ht="15.75">
      <c r="A105" s="113"/>
      <c r="B105" s="113"/>
      <c r="C105" s="113"/>
      <c r="D105" s="113"/>
      <c r="E105" s="113"/>
      <c r="F105" s="113"/>
      <c r="G105" s="113"/>
      <c r="H105" s="113"/>
      <c r="I105" s="113"/>
      <c r="J105" s="113"/>
      <c r="K105" s="113"/>
      <c r="L105" s="113"/>
      <c r="M105" s="113"/>
      <c r="N105" s="113"/>
      <c r="O105" s="113"/>
    </row>
    <row r="106" spans="1:15" ht="15.75">
      <c r="A106" s="113"/>
      <c r="B106" s="113"/>
      <c r="C106" s="113"/>
      <c r="D106" s="113"/>
      <c r="E106" s="113"/>
      <c r="F106" s="113"/>
      <c r="G106" s="113"/>
      <c r="H106" s="113"/>
      <c r="I106" s="113"/>
      <c r="J106" s="113"/>
      <c r="K106" s="113"/>
      <c r="L106" s="113"/>
      <c r="M106" s="113"/>
      <c r="N106" s="113"/>
      <c r="O106" s="113"/>
    </row>
    <row r="107" spans="1:15" ht="15.75">
      <c r="A107" s="113"/>
      <c r="B107" s="113"/>
      <c r="C107" s="113"/>
      <c r="D107" s="113"/>
      <c r="E107" s="113"/>
      <c r="F107" s="113"/>
      <c r="G107" s="113"/>
      <c r="H107" s="113"/>
      <c r="I107" s="113"/>
      <c r="J107" s="113"/>
      <c r="K107" s="113"/>
      <c r="L107" s="113"/>
      <c r="M107" s="113"/>
      <c r="N107" s="113"/>
      <c r="O107" s="113"/>
    </row>
    <row r="108" spans="1:15" ht="15.75">
      <c r="A108" s="113"/>
      <c r="B108" s="113"/>
      <c r="C108" s="113"/>
      <c r="D108" s="113"/>
      <c r="E108" s="113"/>
      <c r="F108" s="113"/>
      <c r="G108" s="113"/>
      <c r="H108" s="113"/>
      <c r="I108" s="113"/>
      <c r="J108" s="113"/>
      <c r="K108" s="113"/>
      <c r="L108" s="113"/>
      <c r="M108" s="113"/>
      <c r="N108" s="113"/>
      <c r="O108" s="113"/>
    </row>
    <row r="109" spans="1:15" ht="15.75">
      <c r="A109" s="113"/>
      <c r="B109" s="113"/>
      <c r="C109" s="113"/>
      <c r="D109" s="113"/>
      <c r="E109" s="113"/>
      <c r="F109" s="113"/>
      <c r="G109" s="113"/>
      <c r="H109" s="113"/>
      <c r="I109" s="113"/>
      <c r="J109" s="113"/>
      <c r="K109" s="113"/>
      <c r="L109" s="113"/>
      <c r="M109" s="113"/>
      <c r="N109" s="113"/>
      <c r="O109" s="113"/>
    </row>
    <row r="110" spans="1:15" ht="15.75">
      <c r="A110" s="113"/>
      <c r="B110" s="113"/>
      <c r="C110" s="113"/>
      <c r="D110" s="113"/>
      <c r="E110" s="113"/>
      <c r="F110" s="113"/>
      <c r="G110" s="113"/>
      <c r="H110" s="113"/>
      <c r="I110" s="113"/>
      <c r="J110" s="113"/>
      <c r="K110" s="113"/>
      <c r="L110" s="113"/>
      <c r="M110" s="113"/>
      <c r="N110" s="113"/>
      <c r="O110" s="113"/>
    </row>
    <row r="111" spans="1:15" ht="15.75">
      <c r="A111" s="113"/>
      <c r="B111" s="113"/>
      <c r="C111" s="113"/>
      <c r="D111" s="113"/>
      <c r="E111" s="113"/>
      <c r="F111" s="113"/>
      <c r="G111" s="113"/>
      <c r="H111" s="113"/>
      <c r="I111" s="113"/>
      <c r="J111" s="113"/>
      <c r="K111" s="113"/>
      <c r="L111" s="113"/>
      <c r="M111" s="113"/>
      <c r="N111" s="113"/>
      <c r="O111" s="113"/>
    </row>
    <row r="112" spans="1:15" ht="15.75">
      <c r="A112" s="113"/>
      <c r="B112" s="113"/>
      <c r="C112" s="113"/>
      <c r="D112" s="113"/>
      <c r="E112" s="113"/>
      <c r="F112" s="113"/>
      <c r="G112" s="113"/>
      <c r="H112" s="113"/>
      <c r="I112" s="113"/>
      <c r="J112" s="113"/>
      <c r="K112" s="113"/>
      <c r="L112" s="113"/>
      <c r="M112" s="113"/>
      <c r="N112" s="113"/>
      <c r="O112" s="113"/>
    </row>
    <row r="113" spans="1:15" ht="15.75">
      <c r="A113" s="113"/>
      <c r="B113" s="113"/>
      <c r="C113" s="113"/>
      <c r="D113" s="113"/>
      <c r="E113" s="113"/>
      <c r="F113" s="113"/>
      <c r="G113" s="113"/>
      <c r="H113" s="113"/>
      <c r="I113" s="113"/>
      <c r="J113" s="113"/>
      <c r="K113" s="113"/>
      <c r="L113" s="113"/>
      <c r="M113" s="113"/>
      <c r="N113" s="113"/>
      <c r="O113" s="113"/>
    </row>
    <row r="114" spans="1:15" ht="15.75">
      <c r="A114" s="113"/>
      <c r="B114" s="113"/>
      <c r="C114" s="113"/>
      <c r="D114" s="113"/>
      <c r="E114" s="113"/>
      <c r="F114" s="113"/>
      <c r="G114" s="113"/>
      <c r="H114" s="113"/>
      <c r="I114" s="113"/>
      <c r="J114" s="113"/>
      <c r="K114" s="113"/>
      <c r="L114" s="113"/>
      <c r="M114" s="113"/>
      <c r="N114" s="113"/>
      <c r="O114" s="113"/>
    </row>
    <row r="115" spans="1:15" ht="15.75">
      <c r="A115" s="113"/>
      <c r="B115" s="113"/>
      <c r="C115" s="113"/>
      <c r="D115" s="113"/>
      <c r="E115" s="113"/>
      <c r="F115" s="113"/>
      <c r="G115" s="113"/>
      <c r="H115" s="113"/>
      <c r="I115" s="113"/>
      <c r="J115" s="113"/>
      <c r="K115" s="113"/>
      <c r="L115" s="113"/>
      <c r="M115" s="113"/>
      <c r="N115" s="113"/>
      <c r="O115" s="113"/>
    </row>
    <row r="116" spans="1:15" ht="15.75">
      <c r="A116" s="113"/>
      <c r="B116" s="113"/>
      <c r="C116" s="113"/>
      <c r="D116" s="113"/>
      <c r="E116" s="113"/>
      <c r="F116" s="113"/>
      <c r="G116" s="113"/>
      <c r="H116" s="113"/>
      <c r="I116" s="113"/>
      <c r="J116" s="113"/>
      <c r="K116" s="113"/>
      <c r="L116" s="113"/>
      <c r="M116" s="113"/>
      <c r="N116" s="113"/>
      <c r="O116" s="113"/>
    </row>
    <row r="117" spans="1:15" ht="15.75">
      <c r="A117" s="113"/>
      <c r="B117" s="113"/>
      <c r="C117" s="113"/>
      <c r="D117" s="113"/>
      <c r="E117" s="113"/>
      <c r="F117" s="113"/>
      <c r="G117" s="113"/>
      <c r="H117" s="113"/>
      <c r="I117" s="113"/>
      <c r="J117" s="113"/>
      <c r="K117" s="113"/>
      <c r="L117" s="113"/>
      <c r="M117" s="113"/>
      <c r="N117" s="113"/>
      <c r="O117" s="113"/>
    </row>
    <row r="118" spans="1:15" ht="15.75">
      <c r="A118" s="113"/>
      <c r="B118" s="113"/>
      <c r="C118" s="113"/>
      <c r="D118" s="113"/>
      <c r="E118" s="113"/>
      <c r="F118" s="113"/>
      <c r="G118" s="113"/>
      <c r="H118" s="113"/>
      <c r="I118" s="113"/>
      <c r="J118" s="113"/>
      <c r="K118" s="113"/>
      <c r="L118" s="113"/>
      <c r="M118" s="113"/>
      <c r="N118" s="113"/>
      <c r="O118" s="113"/>
    </row>
    <row r="119" spans="1:15" ht="15.75">
      <c r="A119" s="113"/>
      <c r="B119" s="113"/>
      <c r="C119" s="113"/>
      <c r="D119" s="113"/>
      <c r="E119" s="113"/>
      <c r="F119" s="113"/>
      <c r="G119" s="113"/>
      <c r="H119" s="113"/>
      <c r="I119" s="113"/>
      <c r="J119" s="113"/>
      <c r="K119" s="113"/>
      <c r="L119" s="113"/>
      <c r="M119" s="113"/>
      <c r="N119" s="113"/>
      <c r="O119" s="113"/>
    </row>
    <row r="120" spans="1:15" ht="15.75">
      <c r="A120" s="113"/>
      <c r="B120" s="113"/>
      <c r="C120" s="113"/>
      <c r="D120" s="113"/>
      <c r="E120" s="113"/>
      <c r="F120" s="113"/>
      <c r="G120" s="113"/>
      <c r="H120" s="113"/>
      <c r="I120" s="113"/>
      <c r="J120" s="113"/>
      <c r="K120" s="113"/>
      <c r="L120" s="113"/>
      <c r="M120" s="113"/>
      <c r="N120" s="113"/>
      <c r="O120" s="113"/>
    </row>
    <row r="121" spans="1:15" ht="15.75">
      <c r="A121" s="113"/>
      <c r="B121" s="113"/>
      <c r="C121" s="113"/>
      <c r="D121" s="113"/>
      <c r="E121" s="113"/>
      <c r="F121" s="113"/>
      <c r="G121" s="113"/>
      <c r="H121" s="113"/>
      <c r="I121" s="113"/>
      <c r="J121" s="113"/>
      <c r="K121" s="113"/>
      <c r="L121" s="113"/>
      <c r="M121" s="113"/>
      <c r="N121" s="113"/>
      <c r="O121" s="113"/>
    </row>
  </sheetData>
  <sheetProtection password="E53C" sheet="1" objects="1" scenarios="1"/>
  <mergeCells count="25">
    <mergeCell ref="A3:B3"/>
    <mergeCell ref="C3:F3"/>
    <mergeCell ref="I3:L3"/>
    <mergeCell ref="C1:F1"/>
    <mergeCell ref="I1:K1"/>
    <mergeCell ref="A2:B2"/>
    <mergeCell ref="C2:F2"/>
    <mergeCell ref="I2:J2"/>
    <mergeCell ref="L1:P1"/>
    <mergeCell ref="K2:P2"/>
    <mergeCell ref="D36:P36"/>
    <mergeCell ref="A4:B4"/>
    <mergeCell ref="C4:F4"/>
    <mergeCell ref="A12:L12"/>
    <mergeCell ref="A8:F8"/>
    <mergeCell ref="M3:P3"/>
    <mergeCell ref="I4:P4"/>
    <mergeCell ref="M13:P13"/>
    <mergeCell ref="A37:K37"/>
    <mergeCell ref="A13:D13"/>
    <mergeCell ref="E13:H13"/>
    <mergeCell ref="I13:L13"/>
    <mergeCell ref="A35:K35"/>
    <mergeCell ref="L35:P35"/>
    <mergeCell ref="A36:C36"/>
  </mergeCells>
  <printOptions/>
  <pageMargins left="0.75" right="0.75" top="1" bottom="1" header="0.5" footer="0.5"/>
  <pageSetup fitToHeight="1" fitToWidth="1"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 TRANSECT DATA SHEET</dc:title>
  <dc:subject/>
  <dc:creator>CCST</dc:creator>
  <cp:keywords/>
  <dc:description/>
  <cp:lastModifiedBy>Olga Morales</cp:lastModifiedBy>
  <cp:lastPrinted>2006-02-02T21:01:23Z</cp:lastPrinted>
  <dcterms:created xsi:type="dcterms:W3CDTF">2000-10-17T02:14:32Z</dcterms:created>
  <dcterms:modified xsi:type="dcterms:W3CDTF">2009-02-19T16:05:44Z</dcterms:modified>
  <cp:category/>
  <cp:version/>
  <cp:contentType/>
  <cp:contentStatus/>
</cp:coreProperties>
</file>